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firstSheet="4" activeTab="8"/>
  </bookViews>
  <sheets>
    <sheet name="Załacznik nr1" sheetId="1" r:id="rId1"/>
    <sheet name="Załacznik nr 2" sheetId="2" r:id="rId2"/>
    <sheet name="Załacznik nr 3" sheetId="3" r:id="rId3"/>
    <sheet name="Załacznik nr 4" sheetId="4" r:id="rId4"/>
    <sheet name="Załacznik nr 5" sheetId="5" r:id="rId5"/>
    <sheet name="Załacznik nr 6" sheetId="6" r:id="rId6"/>
    <sheet name="Załacznik nr 7" sheetId="7" r:id="rId7"/>
    <sheet name="Załacznik nr 8" sheetId="8" r:id="rId8"/>
    <sheet name="Załacznik nr 9" sheetId="9" r:id="rId9"/>
  </sheets>
  <definedNames/>
  <calcPr fullCalcOnLoad="1"/>
</workbook>
</file>

<file path=xl/sharedStrings.xml><?xml version="1.0" encoding="utf-8"?>
<sst xmlns="http://schemas.openxmlformats.org/spreadsheetml/2006/main" count="783" uniqueCount="331">
  <si>
    <t xml:space="preserve"> WYDATKI  WŁASNE  BUDŻETU  MIASTA  CZELADŹ</t>
  </si>
  <si>
    <t xml:space="preserve">DZIAŁ </t>
  </si>
  <si>
    <t>ROZDZIAŁ</t>
  </si>
  <si>
    <t>§</t>
  </si>
  <si>
    <t>W Y S Z C Z E G Ó L N I E N I E</t>
  </si>
  <si>
    <t>PLAN</t>
  </si>
  <si>
    <t>WYKONANIE</t>
  </si>
  <si>
    <t>%</t>
  </si>
  <si>
    <t>WYDATKI  OGÓŁEM</t>
  </si>
  <si>
    <t>010</t>
  </si>
  <si>
    <t>ROLNICTWO I ŁOWIECTWO</t>
  </si>
  <si>
    <t>O1030</t>
  </si>
  <si>
    <t>Izby Rolnicze</t>
  </si>
  <si>
    <t>Wpłaty gmin na rzecz izb rolniczych w wysokości 2% uzyskanych wpływów z podatku rolnego</t>
  </si>
  <si>
    <t>01095</t>
  </si>
  <si>
    <t>POZOSTAŁA DZIAŁALNOŚĆ</t>
  </si>
  <si>
    <t>Zakup usług pozostałych</t>
  </si>
  <si>
    <t>TRANSPORT I ŁĄCZNOŚĆ</t>
  </si>
  <si>
    <t>LOKALNY TRANSPORT ZBIOROWY</t>
  </si>
  <si>
    <t>2900</t>
  </si>
  <si>
    <t>Wpłaty gmin i powiatów na rzecz innych jednostek samorządu terytorialnego oraz związków gmin i związków powiatów na dofinansowanie zadań bieżących</t>
  </si>
  <si>
    <t>DROGI POWIATOWE PUBLICZNE</t>
  </si>
  <si>
    <t>2650</t>
  </si>
  <si>
    <t>Dotacja przedmiotowa dla Zakładu Budżetowego</t>
  </si>
  <si>
    <t>DROGI PUBLICZNE GMINNE</t>
  </si>
  <si>
    <t xml:space="preserve">GOSPODARKA MIESZKANIOWA  </t>
  </si>
  <si>
    <t>ZAKŁADY GOSPODARKI MIESZKANIOWEJ     / ZBK /</t>
  </si>
  <si>
    <t>Dotacje celowe z budżetu na finansowanie lub dofinansowanie kosztów realizacji inwestycji i zakupów inwestycyjnych zakładów budżetowych</t>
  </si>
  <si>
    <t>GOSPODARKA GRUNTAMI I NIERUCHOMOŚCIAMI</t>
  </si>
  <si>
    <t xml:space="preserve">              </t>
  </si>
  <si>
    <t>Różne opłaty i składki</t>
  </si>
  <si>
    <t>Wydatki na zakupy inwestycyjne jednostek budżetowych</t>
  </si>
  <si>
    <t xml:space="preserve">DZIAŁALNOŚĆ USŁUGOWA 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</si>
  <si>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</si>
  <si>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</si>
  <si>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</si>
  <si>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</si>
  <si>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>Różne wydatki na rzecz osób fizycznych</t>
  </si>
  <si>
    <t xml:space="preserve">Zakup materiałów i wyposażenia </t>
  </si>
  <si>
    <t>Podróże służbowe krajowe</t>
  </si>
  <si>
    <t>Podróże służbowe zagraniczne</t>
  </si>
  <si>
    <t xml:space="preserve">URZĘDY GMIN  /MIAST I MIAST NA PRAWACH POWIATU/ </t>
  </si>
  <si>
    <t>Nagrody i wydatki osobowe nie zaliczone do wynagrodzeń</t>
  </si>
  <si>
    <t xml:space="preserve">Wynagrodzenia osobowe pracowników </t>
  </si>
  <si>
    <t>Dodatkowe wynagrodzenie roczne</t>
  </si>
  <si>
    <t xml:space="preserve">Składki na ubezpieczenia społeczne </t>
  </si>
  <si>
    <t>Składki na Fundusz Pracy</t>
  </si>
  <si>
    <t>Zakup energii</t>
  </si>
  <si>
    <t>Zakup usług remontowych</t>
  </si>
  <si>
    <t>Zakup usług zdrowotnych</t>
  </si>
  <si>
    <t>Odpisy na zakładowy fundusz świadczeń socjalnych</t>
  </si>
  <si>
    <t>POZOSTAŁA  DZIAŁALNOŚĆ</t>
  </si>
  <si>
    <t>BEZPIECZEŃSTWO PUBLICZNE I OCHRONA P/POŻ</t>
  </si>
  <si>
    <t>OCHOTNICZE STRAŻE POŻARNE</t>
  </si>
  <si>
    <t>Dotacja przedmiotowa z budżetu dla jednostek nie zaliczanych do sektora finansów publicznych</t>
  </si>
  <si>
    <t>OBRONA CYWILNA</t>
  </si>
  <si>
    <t xml:space="preserve">STRAŻ MIEJSKA </t>
  </si>
  <si>
    <t>DOCHODY OD OSÓB PRAWNYCH, OD OSÓB FIZYCZNYCH I OD INNYCH JEDNOSTEK NIE POSIADAJĄCYCH OSOBOWOŚCI PRAWNEJ ORAZ WYDATKI ZWIĄZANE Z ICH POBOREM</t>
  </si>
  <si>
    <t>POBÓR PODATKÓW, OPŁAT I NIEPODATKOWYCH NALEZNOŚCI BUDŻETOWYCH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</si>
  <si>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</si>
  <si>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</si>
  <si>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</si>
  <si>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Rozliczenia z tytułu poręczeń i gwarancji udzielonych przez Skarb Państwa lub jednostkę samorzadu terytorialnego</t>
  </si>
  <si>
    <t>Wypłaty z tytułu poręczeń spłaty krajowych kredytów bankowych</t>
  </si>
  <si>
    <t>RÓŻNE ROZLICZENIA</t>
  </si>
  <si>
    <t>REZERWY OGÓLNE I CELOWE</t>
  </si>
  <si>
    <t>Rezerwy</t>
  </si>
  <si>
    <t>OŚWIATA I WYCHOWANIE</t>
  </si>
  <si>
    <t>SZKOŁY PODSTAWOWE</t>
  </si>
  <si>
    <t xml:space="preserve">Dotacja przedmiotowa z budżetu dla zakładu budżetowego  </t>
  </si>
  <si>
    <t>Wpłaty na PRFON</t>
  </si>
  <si>
    <t>Dotecje celowe z budżetu na finansowanie lub dofinansowanie kosztów realizacji inwestycji i zakupów inwestycyjnych zakładów budżetowych</t>
  </si>
  <si>
    <t xml:space="preserve">PRZEDSZKOLA </t>
  </si>
  <si>
    <t>Zakup środków żywności</t>
  </si>
  <si>
    <t>GIMNAZJA</t>
  </si>
  <si>
    <t>KOMISJE EGZAMINACYJNE</t>
  </si>
  <si>
    <t>DOKSZTAŁACANIE I DOSKONALENIE NAUCZYCIELI</t>
  </si>
  <si>
    <t>Stypendia i zasiłki dla studentów</t>
  </si>
  <si>
    <t>OCHRONA ZDROWIA</t>
  </si>
  <si>
    <t>PRZECIWDZIAŁANIE  ALKOHOLIZMOWI</t>
  </si>
  <si>
    <t>Dotacje celowe przekazane dla powiatu na zadania bieżące realizowane na podstawie porozumień /umów/ między jednostkami samorządu terytorialnego</t>
  </si>
  <si>
    <t>IZBY  WYTRZEŹWIEŃ</t>
  </si>
  <si>
    <t>POMOC SPOŁECZNA</t>
  </si>
  <si>
    <t>PLACÓWKI OPIEKUŃCZO WYCHOWAWCZE</t>
  </si>
  <si>
    <t>OŚRODKI WSPARCIA</t>
  </si>
  <si>
    <t>ZASIŁKI I POMOC W NATURZE ORAZ SKŁADKI NA UBEZPIECZENIA SPOŁECZNE</t>
  </si>
  <si>
    <t>Świadczenia społeczne</t>
  </si>
  <si>
    <t>DODATKI  MIESZKANIOWE</t>
  </si>
  <si>
    <t>OŚRODKI POMOCY SPOŁECZNEJ</t>
  </si>
  <si>
    <t>Wpłaty na PFRON</t>
  </si>
  <si>
    <t>Zakup usłu zdrowotnych</t>
  </si>
  <si>
    <t>Usługi opiekuńcze i specjalistyczne usługi opiekuńcze</t>
  </si>
  <si>
    <t>POZOSTAŁE ZADANIA W ZAKRESIE OPIEKI SPOŁECZNEJ</t>
  </si>
  <si>
    <t>ŻŁOBKI</t>
  </si>
  <si>
    <t>EDUKACYJNA OPIEKA WYCHOWAWCZA</t>
  </si>
  <si>
    <t>ŚWIETLICE  SZKOLNE</t>
  </si>
  <si>
    <t>Zakup materiałów i wyposażenia</t>
  </si>
  <si>
    <t>GOSPODARKA KOMUNALNA I OCHRONA ŚRODOWISKA</t>
  </si>
  <si>
    <t>OCZYSZCZANIE MIAST I WSI</t>
  </si>
  <si>
    <t>Dotacje przedmiotowe z budżetu dla Zakładu Budżetowego</t>
  </si>
  <si>
    <t>UTRZYMANIE ZIELENI W MIASTACH I GMINACH</t>
  </si>
  <si>
    <t>OŚWIETLENIE ULIC  PLACÓW  I DRÓG</t>
  </si>
  <si>
    <t>ZAKŁADY GOSPODARKI KOMUNALNEJ</t>
  </si>
  <si>
    <t>Dotacja przedmiotowa z budżetu dla zakładu budżetowego</t>
  </si>
  <si>
    <t>POZOSTAŁA DZIAŁALNOŚĆ - Wydz. Rozwoju Miasta</t>
  </si>
  <si>
    <t>POZOSTAŁA DZIAŁALNOŚĆ   INWESTYCJE KOMUNALNE</t>
  </si>
  <si>
    <t>Wydatki inwestycyjne jednostek budżetowych</t>
  </si>
  <si>
    <t>KULTURA I OCHRONA DZIEDZICTWA NARODOWEGO</t>
  </si>
  <si>
    <t>POZOSTAŁE  ZADANIA  W  ZAKRESIE  KULTURY</t>
  </si>
  <si>
    <t xml:space="preserve"> BIBLIOTEKA</t>
  </si>
  <si>
    <t>Dotacja podmiotowa z budżetu dla instytucji kultury</t>
  </si>
  <si>
    <t>OCHRONA I KONSERWACJA ZABYTKÓW- W.Urbanistyki i Gospodarki Nieruchomościami</t>
  </si>
  <si>
    <t>KULTURA FIZYCZNA I SPORT</t>
  </si>
  <si>
    <t xml:space="preserve"> INSTYTUCJE KULTURY FIZYCZNEJ  - MOSIR</t>
  </si>
  <si>
    <t xml:space="preserve"> </t>
  </si>
  <si>
    <t>WYDATKI ZWIĄZANE Z REALIZACJĄ ZADAŃ</t>
  </si>
  <si>
    <t xml:space="preserve">ZLECONYCH Z ZAKRESU ADMINISTRACJI RZĄDOWEJ </t>
  </si>
  <si>
    <t>01.01.2004 do 31.01.2004 rok</t>
  </si>
  <si>
    <t>HARMONOGRAM</t>
  </si>
  <si>
    <t>DZIAŁ</t>
  </si>
  <si>
    <t>Rozdział</t>
  </si>
  <si>
    <t>RAZEM WYDATKI</t>
  </si>
  <si>
    <t>Administracja publiczna</t>
  </si>
  <si>
    <t>Urzędy wojewódzkie</t>
  </si>
  <si>
    <t xml:space="preserve">Dodatkowe wynagrodzenia roczne </t>
  </si>
  <si>
    <t>Urzędy naczelnych organów władzy państwowej, kontroli i ochrony prawa oraz sądownictwa</t>
  </si>
  <si>
    <t>Urzędy naczelnych organów władzy państwowej, kontroli i ochrony prawa</t>
  </si>
  <si>
    <t>Pomoc społeczna</t>
  </si>
  <si>
    <t>Składki na ubezpieczenia zdrowotne opłacane za osoby pobierające niektóre świadczenia z opieki społecznej</t>
  </si>
  <si>
    <t xml:space="preserve">Składki na ubezpieczenia </t>
  </si>
  <si>
    <t>Zasiłki i pomoc w naturze oraz składki na ubezpieczenie społeczne i zdrowotne</t>
  </si>
  <si>
    <t xml:space="preserve">Świadczenia społeczne </t>
  </si>
  <si>
    <t>Zasiłki rodzinne, pielęgnacyjne i wychowawcze</t>
  </si>
  <si>
    <t>Ośrodki pomocy społecznej</t>
  </si>
  <si>
    <t xml:space="preserve">Zakup usług pozostałych </t>
  </si>
  <si>
    <t xml:space="preserve">            WYDATKI ZWIĄZANE Z REALIZACJĄ PRZEZ GMINĘ ZADAŃ</t>
  </si>
  <si>
    <t xml:space="preserve">       NA PODSTAWIE POROZUMIEŃ Z ORGANAMI ADMINISTRACJI RZĄDOWEJ </t>
  </si>
  <si>
    <t>ZA OKRES OD 01.01.2004 DO 31.01.2004</t>
  </si>
  <si>
    <t>Dział</t>
  </si>
  <si>
    <t>&amp;</t>
  </si>
  <si>
    <t>DZIAŁALNOŚĆ USŁUGOWA</t>
  </si>
  <si>
    <t>Cmentarze</t>
  </si>
  <si>
    <t xml:space="preserve">WYDATKI  ZWIĄZANE Z REALIZACJĄ PRZEZ GMINĘ ZADAŃ NA </t>
  </si>
  <si>
    <t>PODSTAWIE POROZUMIEŃ MIĘDZY JEDNOSTKAMI SAMORZĄDU TERYTORIALNEGO</t>
  </si>
  <si>
    <t>ZA OKRES OD 01.01.2004 do 31.01.2004</t>
  </si>
  <si>
    <t xml:space="preserve">   &amp;</t>
  </si>
  <si>
    <t xml:space="preserve">                   W Y S Z C Z E G Ó L N I E N I E</t>
  </si>
  <si>
    <t xml:space="preserve">      Plan</t>
  </si>
  <si>
    <t>Drogi publiczne i powiatowe</t>
  </si>
  <si>
    <t>Obrona Cywilna</t>
  </si>
  <si>
    <t>Wynagrodzenia osobowe pracowników</t>
  </si>
  <si>
    <t>Składki na ubezpieczenia społeczne</t>
  </si>
  <si>
    <t>WYDATKI WŁASNE</t>
  </si>
  <si>
    <t>WYDATKI ZLECONE</t>
  </si>
  <si>
    <t>RAZEM WYDATKI WŁASNE I ZLECONE</t>
  </si>
  <si>
    <t>ROZCHODY spłata poż. WFOŚ</t>
  </si>
  <si>
    <t>WYDATKI + ROZCHODY</t>
  </si>
  <si>
    <t>NA 2005 ROK</t>
  </si>
  <si>
    <t>Kary i odszkodowania wypłacane na rzecz osób fizycznych</t>
  </si>
  <si>
    <t>Wynagrodzenia bezosobowe</t>
  </si>
  <si>
    <t>Opłaty za usługi internetowe</t>
  </si>
  <si>
    <t>Nagrody o szczególnym charakterze nie zaliczone do wynagrodzeń</t>
  </si>
  <si>
    <t>Zakup usług przez jednostki samorządu terytorialnego od innych jednostek samorządu terytorialnego</t>
  </si>
  <si>
    <t>KOLONIE I OBOZY ORAZ INNE FORMY WYPOCZYNKU DZIECI I MŁODZIEŻY SZKOLNEJ, A TAKŻE SZKOLENIA MŁODZIEŻY</t>
  </si>
  <si>
    <t>Dotacja celowa z budżetu na finansowanie lub dofinansowanie zadań zleconych do realizacji stowarzyszeniom</t>
  </si>
  <si>
    <t>Koszty postępowania sądowego i prokuratorskiego</t>
  </si>
  <si>
    <t>PLANY ZAGOSPODAROWANIA PRZESTRZENNEGO-W.Urbanistyki i Gospodarki Nieruchomościami</t>
  </si>
  <si>
    <t xml:space="preserve">                 WYDATKI ZWIĄZANE Z REALIZACJĄ PRZEZ GMINĘ ZADAŃ</t>
  </si>
  <si>
    <t>2005</t>
  </si>
  <si>
    <t>Plan</t>
  </si>
  <si>
    <t>Załącznik nr 4</t>
  </si>
  <si>
    <t xml:space="preserve">do Zarządzenia </t>
  </si>
  <si>
    <t>Burmnistrza Miasta</t>
  </si>
  <si>
    <t>Załącznik nr 2</t>
  </si>
  <si>
    <t>Załącznik nr 3</t>
  </si>
  <si>
    <t>Świadczenia rodzinne oraz składki na ubezpieczenia emerytalne i rentowe z ubezpieczenia społecznego</t>
  </si>
  <si>
    <t>PLAN  DOCHODÓW WŁASNYCH  BUDŻETU MIASTA  CZELADŹ</t>
  </si>
  <si>
    <t xml:space="preserve">  </t>
  </si>
  <si>
    <t>3</t>
  </si>
  <si>
    <t>4</t>
  </si>
  <si>
    <t>RAZEM  DOCHODY</t>
  </si>
  <si>
    <t>Drogi publiczne gminne</t>
  </si>
  <si>
    <t>0970</t>
  </si>
  <si>
    <t>Wpływy z różnych dochodów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</si>
  <si>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</si>
  <si>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</si>
  <si>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</si>
  <si>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</si>
  <si>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</si>
  <si>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 lub jednostek samorządu terytorialnego oraz innych umów o podobnym charakterze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</si>
  <si>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</si>
  <si>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</si>
  <si>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</si>
  <si>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nieruchomości</t>
  </si>
  <si>
    <t>0910</t>
  </si>
  <si>
    <t>Odsetki od nieterminowych wpłat z tytułu podatków i opłat</t>
  </si>
  <si>
    <t>0690</t>
  </si>
  <si>
    <t>Wpływy z różnych opłat</t>
  </si>
  <si>
    <t>Urzędy gmin / miast, miast na prawach powiatu /</t>
  </si>
  <si>
    <t>0450</t>
  </si>
  <si>
    <t>Wpływy z opłaty administracyjnej za czynności urzędowe</t>
  </si>
  <si>
    <t>0490</t>
  </si>
  <si>
    <t>Wpływy z innych lokalnych opłat pobieranych przez jedn.</t>
  </si>
  <si>
    <t>Samorządu Terytorialnego na podstawie odrębnych ustaw</t>
  </si>
  <si>
    <t>0590</t>
  </si>
  <si>
    <t>Wpływy z opłat za koncesje i licencje</t>
  </si>
  <si>
    <t>0830</t>
  </si>
  <si>
    <t>Wpływy z usług</t>
  </si>
  <si>
    <t>Straż Miejska</t>
  </si>
  <si>
    <t>0570</t>
  </si>
  <si>
    <t>Grzywny, mandaty i inne kary pieniężne od ludności</t>
  </si>
  <si>
    <t>DOCHODY OD OSÓB PRAWNYCH , OD OSÓB FIZYCZNYCH I OD INNYCH JEDNOSTEK NIE POSIADAJĄCYCH OSOBOWOŚCI PRAWNEJ</t>
  </si>
  <si>
    <t>0350</t>
  </si>
  <si>
    <t>Podatek od działalności gospodarczej osób fizycznych, opłacany w formie karty podatkowej</t>
  </si>
  <si>
    <t>Wpływy z podatku rolnego,podatku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</si>
  <si>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</si>
  <si>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</si>
  <si>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</si>
  <si>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</si>
  <si>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</si>
  <si>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</si>
  <si>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</si>
  <si>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Podatek od czynności cywilnoprawnych</t>
  </si>
  <si>
    <t>Odsetki od nieterminowych wpłat  z tytułu podatków i opłat</t>
  </si>
  <si>
    <t>2440</t>
  </si>
  <si>
    <t>Dotacje otrzymane z funduszy celowych na realizację zadań bieżących jednostek sektora finansów publicznych</t>
  </si>
  <si>
    <t xml:space="preserve">Wpływy z podatku rolnego, podatku leśnego, podatku od spadków i darowizn, podatku od czynności cywilnoprawnych oraz podatków i opłat lokalnych od osób fizycznych 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</si>
  <si>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</si>
  <si>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</si>
  <si>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</si>
  <si>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</si>
  <si>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</si>
  <si>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</si>
  <si>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Wpływy z innych opłat stanowiących dochody jednostek</t>
  </si>
  <si>
    <t>samorządu terytorialnego na podstawie ustaw</t>
  </si>
  <si>
    <t>0410</t>
  </si>
  <si>
    <t>Wpływy z opłaty skarbowej</t>
  </si>
  <si>
    <t>0480</t>
  </si>
  <si>
    <t>Wpływy z opłat za zezwolenia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</si>
  <si>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</si>
  <si>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</si>
  <si>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</si>
  <si>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</si>
  <si>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</si>
  <si>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Część oświatowa subwencji ogólnej dla jednostek samorządu terytorialnego</t>
  </si>
  <si>
    <t>2920</t>
  </si>
  <si>
    <t>Subwencje ogólne z budżetu państwa</t>
  </si>
  <si>
    <t>Część rekompensująca subwencji ogólnej dla gmin</t>
  </si>
  <si>
    <t>Różne rozliczenia finansowe</t>
  </si>
  <si>
    <t>0920</t>
  </si>
  <si>
    <t>Pozostałe odsetki</t>
  </si>
  <si>
    <t>Przedszkola</t>
  </si>
  <si>
    <t>Gimnazja</t>
  </si>
  <si>
    <t>2310</t>
  </si>
  <si>
    <t xml:space="preserve">Dotacje celowe otrzymane z gminy na zadania bieżące </t>
  </si>
  <si>
    <t xml:space="preserve">realizowane na podstawie porozumień (umów) między </t>
  </si>
  <si>
    <t>jednostkami samorządu terytorialnego</t>
  </si>
  <si>
    <t>Ośrodki wsparcia</t>
  </si>
  <si>
    <t>2030</t>
  </si>
  <si>
    <t xml:space="preserve">Dotacje celowe otrzymane z budżetu państwa na realizację </t>
  </si>
  <si>
    <t xml:space="preserve">własnych zadań bieżących gmin (związków gmin) </t>
  </si>
  <si>
    <t>Świetlice szkolne</t>
  </si>
  <si>
    <t xml:space="preserve">Wpływy z usług            </t>
  </si>
  <si>
    <t>Wpływy i wydatki związane z gromadzeniem środków z opłaty produktowej</t>
  </si>
  <si>
    <t>0400</t>
  </si>
  <si>
    <t xml:space="preserve">Wpływy z opłaty produktowej </t>
  </si>
  <si>
    <t>Pozostała działalność</t>
  </si>
  <si>
    <t>6260</t>
  </si>
  <si>
    <t xml:space="preserve">Dotacje otrzymane z funduszy celowych na finansowanie </t>
  </si>
  <si>
    <t xml:space="preserve">lub dofinansowanie kosztów realizacji inwestycji zakupów </t>
  </si>
  <si>
    <t>inwestycyjnych jednostek sektora finansów publicznych</t>
  </si>
  <si>
    <t>Instytucje kultury fizycznej</t>
  </si>
  <si>
    <t xml:space="preserve">            PLAN DOCHODÓW ZWIĄZANYCH Z REALIZACJĄ ZADAŃ</t>
  </si>
  <si>
    <t xml:space="preserve">         </t>
  </si>
  <si>
    <t xml:space="preserve">    ZLECONYCH Z ZAKRESU ADMINISTRACJI RZĄDOWEJ</t>
  </si>
  <si>
    <t xml:space="preserve">DOTACJE CELOWE OTRZYMANE Z BUDŻETU PAŃSTWA NA </t>
  </si>
  <si>
    <t>REALIZACJĘ ZADAŃ BIEŻĄCYCH Z ZAKRESU ADMINISTRACJI</t>
  </si>
  <si>
    <t>RZĄDOWEJ ORAZ INNYCH ZADAŃ ZLECONYCH GMINIE</t>
  </si>
  <si>
    <t>/ ZWIĄZKOM GMIN/ - § 2010</t>
  </si>
  <si>
    <t>Dotacje celowe otrzymane z budżetu państwa na realizację</t>
  </si>
  <si>
    <t xml:space="preserve">zadań bieżących z zakresu administracji rządowej oraz </t>
  </si>
  <si>
    <t>innych zadań zleconych gminie ustawami</t>
  </si>
  <si>
    <t>Świadczenia rodzinne oraz składki na ubezpieczenia</t>
  </si>
  <si>
    <t>emerytalne i rentowe z ubezpieczenia społecznego</t>
  </si>
  <si>
    <t>Składki na ubezpieczenia zdrowotne opłacane za osoby</t>
  </si>
  <si>
    <t xml:space="preserve">             PLAN DOCHODÓW ZWIĄZANYCH Z REALIZACJĄ PRZEZ GMINĘ ZADAŃ</t>
  </si>
  <si>
    <t xml:space="preserve">DOTACJE CELOWE PRZEKAZANE Z BUDŻETU </t>
  </si>
  <si>
    <t xml:space="preserve">PAŃSTWA NA ZADANIA BIEŻĄCE REALIZOWANE </t>
  </si>
  <si>
    <t xml:space="preserve">PRZEZ GMINĘ NA PODSTAWIE POROZUMIEŃ      </t>
  </si>
  <si>
    <t>Z ORGANAMI ADMINISTRACJI RZĄDOWEJ - § 2020</t>
  </si>
  <si>
    <t>Dotacje celowe otrzymane z budżetu państwa na zadania</t>
  </si>
  <si>
    <t>bieżące realizowane przez gminę na podstawie porozumień</t>
  </si>
  <si>
    <t>z organami administracji rządowej</t>
  </si>
  <si>
    <t>PLAN DOCHODÓW ZWIĄZANYCH Z REALIZACJĄ PRZEZ GMINĘ ZADAŃ</t>
  </si>
  <si>
    <t>NA PODSTAWIE POROZUMIEŃ MIĘDZY JEDNOSTKAMI SAMORZĄDU TERYTORIALNEGO</t>
  </si>
  <si>
    <t xml:space="preserve">DOTACJE CELOWE OTRZYMANE NA ZADANIA BIEŻĄCE </t>
  </si>
  <si>
    <t xml:space="preserve">REALIZOWANE NA PODSTAWIE POROZUMIEŃ MIĘDZY </t>
  </si>
  <si>
    <t>JEDNOSTAMI SAMORZĄDU TERYTORIALNEGO - § 2320</t>
  </si>
  <si>
    <t xml:space="preserve">Dotacje celowe otrzymane z powiatu na zadania bieżące </t>
  </si>
  <si>
    <t>realizowane na podstawie porozumień /umów/ między</t>
  </si>
  <si>
    <t xml:space="preserve">BEZPIECZEŃSTWO PUBLICZNE I OCHRONA </t>
  </si>
  <si>
    <t>PRZECIWPOŻAROWA</t>
  </si>
  <si>
    <t>Obrona cywilna</t>
  </si>
  <si>
    <t>Załacznik nr 1</t>
  </si>
  <si>
    <t>do Zarządzenia</t>
  </si>
  <si>
    <t>Burmistrza Miasta</t>
  </si>
  <si>
    <t>Załącznik nr 6</t>
  </si>
  <si>
    <t>Załącznik nr 7</t>
  </si>
  <si>
    <t>Załącznik nr 8</t>
  </si>
  <si>
    <t>Załącznik nr 9</t>
  </si>
  <si>
    <t>Załącznik nr 5</t>
  </si>
  <si>
    <t xml:space="preserve">Burmistrza Miasta </t>
  </si>
  <si>
    <t>Czeladź</t>
  </si>
  <si>
    <t>ZLECONYCH, KTÓRE PODLEGAJĄ PRZEKAZANIU DO BUDŻETU PAŃSTWA</t>
  </si>
  <si>
    <t>DOCHODY OGÓŁEM</t>
  </si>
  <si>
    <t>Urzędy Wojewódzkie</t>
  </si>
  <si>
    <t>Dochody budżetu państwa związane z realizacją zadań</t>
  </si>
  <si>
    <t>zlecanych jednostkom samorządu terytorialnego</t>
  </si>
  <si>
    <t>Usługi opiekuńcze i specjalistczne usługi opiekuńcze</t>
  </si>
  <si>
    <t>Dotacja podmiotowa z budżetu dla niepublicznej jednostki systemu oświaty</t>
  </si>
  <si>
    <t>Wpływy z podatku dochodowego od osób fizycznych</t>
  </si>
  <si>
    <t xml:space="preserve">Zasiłki i pomoc w naturze oraz składki na ubezpieczenia społeczne </t>
  </si>
  <si>
    <t>Kolonie i obozy oraz inne formy wypoczynku dzieci i młodzieży szkolnej, a także szkolenia młodzieży</t>
  </si>
  <si>
    <t>Zasiłki i pomoc w naturze oraz składki na ubezpieczenie społeczne</t>
  </si>
  <si>
    <t>pobierające niektóre świadczenia z pomocy społecznej oraz niektóre świadczenia rodzinne</t>
  </si>
  <si>
    <t>Składki na ubezpieczenia zdrowotne opłacane za osoby pobierające niektóre świadczenia z opieki społecznej oraz niektóre świadczenia rodzinne</t>
  </si>
  <si>
    <t>nr 18/2005 z dnia</t>
  </si>
  <si>
    <t>2 luty 2005 r.</t>
  </si>
  <si>
    <t>Nr 18/2005 z dnia</t>
  </si>
  <si>
    <t>do Zarządzenia Nr 18/2005</t>
  </si>
  <si>
    <t>z dnia 2 luty 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</si>
</sst>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#,##0.0"/>
    <numFmt numFmtId="166" formatCode="#,##0.0_ ;\-#,##0.0\ "/>
    <numFmt numFmtId="167" formatCode="#,##0_ ;\-#,##0\ "/>
    <numFmt numFmtId="168" formatCode="0.0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8"/>
      <name val="Arial CE"/>
      <family val="2"/>
    </font>
    <font>
      <b/>
      <sz val="9"/>
      <name val="Arial CE"/>
      <family val="2"/>
    </font>
    <font>
      <sz val="10"/>
      <name val="Arial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u val="single"/>
      <strike/>
      <sz val="10"/>
      <name val="Arial"/>
      <family val="2"/>
    </font>
    <font>
      <sz val="11"/>
      <name val="Arial"/>
      <family val="2"/>
    </font>
    <font>
      <b/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right" vertical="top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 vertical="top"/>
    </xf>
    <xf numFmtId="0" fontId="1" fillId="0" borderId="6" xfId="0" applyFont="1" applyFill="1" applyBorder="1" applyAlignment="1">
      <alignment/>
    </xf>
    <xf numFmtId="49" fontId="1" fillId="0" borderId="7" xfId="0" applyNumberFormat="1" applyFont="1" applyFill="1" applyBorder="1" applyAlignment="1">
      <alignment horizontal="right" vertical="top"/>
    </xf>
    <xf numFmtId="0" fontId="1" fillId="0" borderId="6" xfId="0" applyFont="1" applyFill="1" applyBorder="1" applyAlignment="1">
      <alignment vertical="top"/>
    </xf>
    <xf numFmtId="49" fontId="1" fillId="0" borderId="4" xfId="0" applyNumberFormat="1" applyFont="1" applyFill="1" applyBorder="1" applyAlignment="1">
      <alignment horizontal="right" vertical="top"/>
    </xf>
    <xf numFmtId="0" fontId="1" fillId="0" borderId="8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/>
    </xf>
    <xf numFmtId="0" fontId="0" fillId="0" borderId="4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horizontal="right" vertical="top"/>
    </xf>
    <xf numFmtId="0" fontId="0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top"/>
    </xf>
    <xf numFmtId="0" fontId="1" fillId="0" borderId="10" xfId="0" applyFont="1" applyFill="1" applyBorder="1" applyAlignment="1">
      <alignment horizontal="left"/>
    </xf>
    <xf numFmtId="0" fontId="0" fillId="0" borderId="3" xfId="0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horizontal="right" vertical="top"/>
    </xf>
    <xf numFmtId="0" fontId="0" fillId="0" borderId="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7" xfId="0" applyFont="1" applyFill="1" applyBorder="1" applyAlignment="1">
      <alignment vertical="top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" fillId="0" borderId="12" xfId="0" applyFont="1" applyFill="1" applyBorder="1" applyAlignment="1">
      <alignment horizontal="right" vertical="top"/>
    </xf>
    <xf numFmtId="0" fontId="1" fillId="0" borderId="9" xfId="0" applyFont="1" applyFill="1" applyBorder="1" applyAlignment="1">
      <alignment wrapText="1"/>
    </xf>
    <xf numFmtId="0" fontId="1" fillId="0" borderId="4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right" vertical="top"/>
    </xf>
    <xf numFmtId="0" fontId="0" fillId="0" borderId="1" xfId="0" applyFont="1" applyFill="1" applyBorder="1" applyAlignment="1">
      <alignment wrapText="1"/>
    </xf>
    <xf numFmtId="3" fontId="0" fillId="0" borderId="0" xfId="0" applyNumberForma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/>
    </xf>
    <xf numFmtId="0" fontId="1" fillId="0" borderId="4" xfId="0" applyFont="1" applyFill="1" applyBorder="1" applyAlignment="1">
      <alignment horizontal="right" vertical="top"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wrapText="1"/>
    </xf>
    <xf numFmtId="0" fontId="1" fillId="0" borderId="7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2" xfId="0" applyFill="1" applyBorder="1" applyAlignment="1">
      <alignment/>
    </xf>
    <xf numFmtId="0" fontId="0" fillId="0" borderId="14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5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4" fontId="0" fillId="0" borderId="14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3" fontId="0" fillId="0" borderId="5" xfId="0" applyNumberFormat="1" applyFont="1" applyFill="1" applyBorder="1" applyAlignment="1">
      <alignment horizontal="right"/>
    </xf>
    <xf numFmtId="164" fontId="0" fillId="0" borderId="5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wrapText="1"/>
    </xf>
    <xf numFmtId="164" fontId="0" fillId="0" borderId="9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164" fontId="2" fillId="0" borderId="1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top"/>
    </xf>
    <xf numFmtId="164" fontId="0" fillId="0" borderId="12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3" fontId="1" fillId="0" borderId="2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left" wrapText="1"/>
    </xf>
    <xf numFmtId="3" fontId="1" fillId="0" borderId="8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 wrapText="1"/>
    </xf>
    <xf numFmtId="0" fontId="0" fillId="0" borderId="5" xfId="0" applyFont="1" applyFill="1" applyBorder="1" applyAlignment="1">
      <alignment horizontal="left" wrapText="1"/>
    </xf>
    <xf numFmtId="3" fontId="0" fillId="0" borderId="4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right"/>
    </xf>
    <xf numFmtId="165" fontId="2" fillId="0" borderId="5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2" fillId="0" borderId="1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/>
    </xf>
    <xf numFmtId="165" fontId="1" fillId="0" borderId="9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/>
    </xf>
    <xf numFmtId="0" fontId="1" fillId="0" borderId="2" xfId="0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3" fontId="2" fillId="0" borderId="12" xfId="0" applyNumberFormat="1" applyFont="1" applyFill="1" applyBorder="1" applyAlignment="1">
      <alignment/>
    </xf>
    <xf numFmtId="165" fontId="2" fillId="0" borderId="9" xfId="0" applyNumberFormat="1" applyFont="1" applyFill="1" applyBorder="1" applyAlignment="1">
      <alignment horizontal="right"/>
    </xf>
    <xf numFmtId="0" fontId="0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165" fontId="2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165" fontId="2" fillId="0" borderId="2" xfId="0" applyNumberFormat="1" applyFont="1" applyFill="1" applyBorder="1" applyAlignment="1">
      <alignment horizontal="right"/>
    </xf>
    <xf numFmtId="3" fontId="0" fillId="0" borderId="13" xfId="0" applyNumberFormat="1" applyFill="1" applyBorder="1" applyAlignment="1">
      <alignment/>
    </xf>
    <xf numFmtId="0" fontId="1" fillId="0" borderId="2" xfId="0" applyFont="1" applyFill="1" applyBorder="1" applyAlignment="1">
      <alignment horizontal="left"/>
    </xf>
    <xf numFmtId="3" fontId="0" fillId="0" borderId="2" xfId="0" applyNumberFormat="1" applyFill="1" applyBorder="1" applyAlignment="1">
      <alignment/>
    </xf>
    <xf numFmtId="165" fontId="0" fillId="0" borderId="2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5" xfId="0" applyNumberForma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1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/>
    </xf>
    <xf numFmtId="165" fontId="0" fillId="0" borderId="1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Font="1" applyFill="1" applyBorder="1" applyAlignment="1">
      <alignment horizontal="right" vertical="top"/>
    </xf>
    <xf numFmtId="167" fontId="0" fillId="0" borderId="0" xfId="0" applyNumberFormat="1" applyBorder="1" applyAlignment="1">
      <alignment horizontal="right"/>
    </xf>
    <xf numFmtId="166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0" fillId="0" borderId="5" xfId="0" applyNumberFormat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1" fillId="0" borderId="15" xfId="0" applyFont="1" applyFill="1" applyBorder="1" applyAlignment="1">
      <alignment horizontal="right" vertical="top"/>
    </xf>
    <xf numFmtId="0" fontId="0" fillId="0" borderId="14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" fillId="0" borderId="5" xfId="0" applyFont="1" applyFill="1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vertical="top"/>
    </xf>
    <xf numFmtId="3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left" vertical="top"/>
    </xf>
    <xf numFmtId="3" fontId="1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9" fontId="1" fillId="0" borderId="8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9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4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1" fontId="1" fillId="0" borderId="5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49" fontId="11" fillId="0" borderId="14" xfId="0" applyNumberFormat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3" fontId="1" fillId="0" borderId="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top"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3" fontId="7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 wrapText="1"/>
    </xf>
    <xf numFmtId="0" fontId="12" fillId="0" borderId="0" xfId="0" applyFont="1" applyAlignment="1">
      <alignment/>
    </xf>
    <xf numFmtId="49" fontId="11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/>
    </xf>
    <xf numFmtId="49" fontId="11" fillId="0" borderId="13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11" fillId="0" borderId="13" xfId="0" applyNumberFormat="1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49" fontId="11" fillId="0" borderId="6" xfId="0" applyNumberFormat="1" applyFont="1" applyFill="1" applyBorder="1" applyAlignment="1">
      <alignment horizontal="center" vertical="top" wrapText="1"/>
    </xf>
    <xf numFmtId="49" fontId="7" fillId="0" borderId="6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vertical="top" wrapText="1"/>
    </xf>
    <xf numFmtId="3" fontId="7" fillId="0" borderId="2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3" fontId="11" fillId="0" borderId="5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1" fillId="0" borderId="8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vertical="top" wrapText="1"/>
    </xf>
    <xf numFmtId="3" fontId="11" fillId="0" borderId="9" xfId="0" applyNumberFormat="1" applyFont="1" applyFill="1" applyBorder="1" applyAlignment="1">
      <alignment/>
    </xf>
    <xf numFmtId="49" fontId="11" fillId="0" borderId="9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 wrapText="1"/>
    </xf>
    <xf numFmtId="3" fontId="7" fillId="0" borderId="5" xfId="0" applyNumberFormat="1" applyFont="1" applyFill="1" applyBorder="1" applyAlignment="1">
      <alignment/>
    </xf>
    <xf numFmtId="49" fontId="7" fillId="0" borderId="8" xfId="0" applyNumberFormat="1" applyFont="1" applyFill="1" applyBorder="1" applyAlignment="1">
      <alignment vertical="top" wrapText="1"/>
    </xf>
    <xf numFmtId="3" fontId="7" fillId="0" borderId="9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49" fontId="11" fillId="0" borderId="5" xfId="0" applyNumberFormat="1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vertical="top" wrapText="1"/>
    </xf>
    <xf numFmtId="3" fontId="7" fillId="0" borderId="16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center" vertical="top" wrapText="1"/>
    </xf>
    <xf numFmtId="49" fontId="7" fillId="0" borderId="19" xfId="0" applyNumberFormat="1" applyFont="1" applyFill="1" applyBorder="1" applyAlignment="1">
      <alignment vertical="top" wrapText="1"/>
    </xf>
    <xf numFmtId="3" fontId="7" fillId="0" borderId="18" xfId="0" applyNumberFormat="1" applyFont="1" applyFill="1" applyBorder="1" applyAlignment="1">
      <alignment/>
    </xf>
    <xf numFmtId="49" fontId="11" fillId="0" borderId="3" xfId="0" applyNumberFormat="1" applyFont="1" applyFill="1" applyBorder="1" applyAlignment="1">
      <alignment vertical="top" wrapText="1"/>
    </xf>
    <xf numFmtId="3" fontId="11" fillId="0" borderId="2" xfId="0" applyNumberFormat="1" applyFont="1" applyFill="1" applyBorder="1" applyAlignment="1">
      <alignment/>
    </xf>
    <xf numFmtId="49" fontId="11" fillId="0" borderId="20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49" fontId="1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11" fillId="0" borderId="14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49" fontId="7" fillId="0" borderId="7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>
      <alignment/>
    </xf>
    <xf numFmtId="168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5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11" fillId="2" borderId="5" xfId="0" applyFont="1" applyFill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3" fontId="11" fillId="0" borderId="5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right"/>
    </xf>
    <xf numFmtId="0" fontId="11" fillId="0" borderId="1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3" fontId="7" fillId="0" borderId="2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11" fillId="0" borderId="3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wrapText="1"/>
    </xf>
    <xf numFmtId="0" fontId="11" fillId="0" borderId="1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wrapText="1"/>
    </xf>
    <xf numFmtId="0" fontId="11" fillId="0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wrapText="1"/>
    </xf>
    <xf numFmtId="0" fontId="11" fillId="0" borderId="5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top"/>
    </xf>
    <xf numFmtId="3" fontId="11" fillId="0" borderId="2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left"/>
    </xf>
    <xf numFmtId="3" fontId="11" fillId="0" borderId="11" xfId="0" applyNumberFormat="1" applyFont="1" applyFill="1" applyBorder="1" applyAlignment="1">
      <alignment horizontal="right"/>
    </xf>
    <xf numFmtId="3" fontId="11" fillId="0" borderId="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/>
    </xf>
    <xf numFmtId="0" fontId="11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Alignment="1">
      <alignment/>
    </xf>
    <xf numFmtId="0" fontId="11" fillId="0" borderId="3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4" xfId="0" applyFont="1" applyBorder="1" applyAlignment="1">
      <alignment/>
    </xf>
    <xf numFmtId="0" fontId="11" fillId="0" borderId="8" xfId="0" applyFont="1" applyBorder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3" fontId="7" fillId="0" borderId="5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7" fillId="0" borderId="3" xfId="0" applyFont="1" applyBorder="1" applyAlignment="1">
      <alignment/>
    </xf>
    <xf numFmtId="0" fontId="11" fillId="0" borderId="3" xfId="0" applyFont="1" applyBorder="1" applyAlignment="1">
      <alignment horizontal="center"/>
    </xf>
    <xf numFmtId="0" fontId="11" fillId="0" borderId="14" xfId="0" applyFont="1" applyBorder="1" applyAlignment="1">
      <alignment horizontal="left"/>
    </xf>
    <xf numFmtId="3" fontId="11" fillId="0" borderId="2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15" xfId="0" applyFont="1" applyBorder="1" applyAlignment="1">
      <alignment horizontal="left"/>
    </xf>
    <xf numFmtId="3" fontId="7" fillId="0" borderId="11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168" fontId="7" fillId="0" borderId="0" xfId="0" applyNumberFormat="1" applyFont="1" applyFill="1" applyAlignment="1">
      <alignment/>
    </xf>
    <xf numFmtId="3" fontId="11" fillId="0" borderId="0" xfId="0" applyNumberFormat="1" applyFont="1" applyAlignment="1">
      <alignment/>
    </xf>
    <xf numFmtId="3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3" fillId="0" borderId="0" xfId="0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right"/>
    </xf>
    <xf numFmtId="49" fontId="14" fillId="0" borderId="3" xfId="0" applyNumberFormat="1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vertical="top" wrapText="1"/>
    </xf>
    <xf numFmtId="49" fontId="7" fillId="0" borderId="23" xfId="0" applyNumberFormat="1" applyFont="1" applyFill="1" applyBorder="1" applyAlignment="1">
      <alignment vertical="top" wrapText="1"/>
    </xf>
    <xf numFmtId="49" fontId="7" fillId="0" borderId="24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 wrapText="1"/>
    </xf>
    <xf numFmtId="3" fontId="11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49" fontId="11" fillId="0" borderId="3" xfId="0" applyNumberFormat="1" applyFont="1" applyFill="1" applyBorder="1" applyAlignment="1">
      <alignment/>
    </xf>
    <xf numFmtId="0" fontId="7" fillId="0" borderId="6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8" fontId="17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/>
    </xf>
    <xf numFmtId="9" fontId="11" fillId="0" borderId="0" xfId="19" applyFont="1" applyFill="1" applyBorder="1" applyAlignment="1">
      <alignment/>
    </xf>
    <xf numFmtId="9" fontId="17" fillId="0" borderId="0" xfId="19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0" fillId="0" borderId="2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" fillId="0" borderId="7" xfId="0" applyFont="1" applyFill="1" applyBorder="1" applyAlignment="1">
      <alignment vertical="top"/>
    </xf>
    <xf numFmtId="0" fontId="0" fillId="0" borderId="15" xfId="0" applyFont="1" applyFill="1" applyBorder="1" applyAlignment="1">
      <alignment/>
    </xf>
    <xf numFmtId="0" fontId="1" fillId="0" borderId="7" xfId="0" applyFont="1" applyFill="1" applyBorder="1" applyAlignment="1">
      <alignment wrapText="1"/>
    </xf>
    <xf numFmtId="0" fontId="1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wrapText="1"/>
    </xf>
    <xf numFmtId="0" fontId="11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5" width="16.125" style="0" customWidth="1"/>
    <col min="6" max="6" width="11.375" style="0" customWidth="1"/>
    <col min="7" max="7" width="7.375" style="0" customWidth="1"/>
    <col min="8" max="20" width="11.375" style="0" customWidth="1"/>
    <col min="21" max="21" width="11.625" style="0" customWidth="1"/>
    <col min="23" max="23" width="11.625" style="0" customWidth="1"/>
  </cols>
  <sheetData>
    <row r="1" spans="1:7" ht="12.75">
      <c r="A1" s="370"/>
      <c r="B1" s="370"/>
      <c r="C1" s="370"/>
      <c r="D1" s="370"/>
      <c r="E1" s="566" t="s">
        <v>303</v>
      </c>
      <c r="F1" s="370"/>
      <c r="G1" s="370"/>
    </row>
    <row r="2" spans="1:7" ht="13.5" customHeight="1">
      <c r="A2" s="371"/>
      <c r="B2" s="371"/>
      <c r="C2" s="372"/>
      <c r="D2" s="373"/>
      <c r="E2" s="567" t="s">
        <v>304</v>
      </c>
      <c r="F2" s="375"/>
      <c r="G2" s="371"/>
    </row>
    <row r="3" spans="1:7" ht="13.5" customHeight="1">
      <c r="A3" s="371"/>
      <c r="B3" s="371"/>
      <c r="C3" s="372"/>
      <c r="D3" s="373"/>
      <c r="E3" s="567" t="s">
        <v>305</v>
      </c>
      <c r="F3" s="375"/>
      <c r="G3" s="371"/>
    </row>
    <row r="4" spans="1:7" ht="13.5" customHeight="1">
      <c r="A4" s="371"/>
      <c r="B4" s="371"/>
      <c r="C4" s="372"/>
      <c r="D4" s="373"/>
      <c r="E4" s="567" t="s">
        <v>326</v>
      </c>
      <c r="F4" s="375"/>
      <c r="G4" s="371"/>
    </row>
    <row r="5" spans="1:7" ht="13.5" customHeight="1">
      <c r="A5" s="371"/>
      <c r="B5" s="371"/>
      <c r="C5" s="372"/>
      <c r="D5" s="373"/>
      <c r="E5" s="567" t="s">
        <v>327</v>
      </c>
      <c r="F5" s="375"/>
      <c r="G5" s="371"/>
    </row>
    <row r="6" spans="1:7" ht="13.5" customHeight="1">
      <c r="A6" s="376"/>
      <c r="B6" s="376"/>
      <c r="C6" s="372"/>
      <c r="D6" s="377"/>
      <c r="E6" s="374"/>
      <c r="F6" s="375"/>
      <c r="G6" s="371"/>
    </row>
    <row r="7" spans="1:7" ht="13.5" customHeight="1">
      <c r="A7" s="376"/>
      <c r="B7" s="378"/>
      <c r="C7" s="372"/>
      <c r="D7" s="379" t="s">
        <v>176</v>
      </c>
      <c r="E7" s="380"/>
      <c r="F7" s="99" t="s">
        <v>177</v>
      </c>
      <c r="G7" s="376"/>
    </row>
    <row r="8" spans="1:7" ht="13.5" customHeight="1">
      <c r="A8" s="376"/>
      <c r="B8" s="376"/>
      <c r="C8" s="372"/>
      <c r="D8" s="381" t="s">
        <v>157</v>
      </c>
      <c r="E8" s="374"/>
      <c r="F8" s="378"/>
      <c r="G8" s="376"/>
    </row>
    <row r="9" spans="1:7" ht="13.5" thickBot="1">
      <c r="A9" s="376"/>
      <c r="B9" s="376"/>
      <c r="C9" s="372"/>
      <c r="D9" s="377"/>
      <c r="E9" s="374"/>
      <c r="F9" s="99"/>
      <c r="G9" s="376"/>
    </row>
    <row r="10" spans="1:7" ht="15" customHeight="1">
      <c r="A10" s="353"/>
      <c r="B10" s="354"/>
      <c r="C10" s="355"/>
      <c r="D10" s="452"/>
      <c r="E10" s="564" t="s">
        <v>5</v>
      </c>
      <c r="F10" s="399"/>
      <c r="G10" s="99"/>
    </row>
    <row r="11" spans="1:7" ht="15" customHeight="1">
      <c r="A11" s="383" t="s">
        <v>119</v>
      </c>
      <c r="B11" s="384" t="s">
        <v>120</v>
      </c>
      <c r="C11" s="386" t="s">
        <v>3</v>
      </c>
      <c r="D11" s="398" t="s">
        <v>4</v>
      </c>
      <c r="E11" s="590">
        <v>2005</v>
      </c>
      <c r="F11" s="399"/>
      <c r="G11" s="399"/>
    </row>
    <row r="12" spans="1:7" ht="14.25" customHeight="1" thickBot="1">
      <c r="A12" s="387"/>
      <c r="B12" s="388"/>
      <c r="C12" s="389"/>
      <c r="D12" s="455"/>
      <c r="E12" s="417"/>
      <c r="F12" s="99"/>
      <c r="G12" s="99"/>
    </row>
    <row r="13" spans="1:7" ht="15" customHeight="1" thickBot="1">
      <c r="A13" s="391">
        <v>1</v>
      </c>
      <c r="B13" s="392">
        <v>2</v>
      </c>
      <c r="C13" s="393" t="s">
        <v>178</v>
      </c>
      <c r="D13" s="556" t="s">
        <v>179</v>
      </c>
      <c r="E13" s="565">
        <v>5</v>
      </c>
      <c r="F13" s="554"/>
      <c r="G13" s="554"/>
    </row>
    <row r="14" spans="1:7" ht="13.5" customHeight="1">
      <c r="A14" s="394"/>
      <c r="B14" s="395"/>
      <c r="C14" s="396"/>
      <c r="D14" s="397"/>
      <c r="E14" s="405"/>
      <c r="F14" s="380"/>
      <c r="G14" s="99"/>
    </row>
    <row r="15" spans="1:7" ht="15" customHeight="1">
      <c r="A15" s="398"/>
      <c r="B15" s="399"/>
      <c r="C15" s="381"/>
      <c r="D15" s="381" t="s">
        <v>180</v>
      </c>
      <c r="E15" s="407">
        <f>SUM(E18,E23,E31,E35,E45,E49,E76,E85,E92,E106,E113,E121)</f>
        <v>45935060</v>
      </c>
      <c r="F15" s="414"/>
      <c r="G15" s="555"/>
    </row>
    <row r="16" spans="1:7" ht="13.5" customHeight="1" thickBot="1">
      <c r="A16" s="400"/>
      <c r="B16" s="401"/>
      <c r="C16" s="402"/>
      <c r="D16" s="403"/>
      <c r="E16" s="408"/>
      <c r="F16" s="380"/>
      <c r="G16" s="555"/>
    </row>
    <row r="17" spans="1:7" ht="12.75" customHeight="1">
      <c r="A17" s="394"/>
      <c r="B17" s="395"/>
      <c r="C17" s="396"/>
      <c r="D17" s="404"/>
      <c r="E17" s="405"/>
      <c r="F17" s="380"/>
      <c r="G17" s="555"/>
    </row>
    <row r="18" spans="1:7" ht="13.5" customHeight="1">
      <c r="A18" s="398">
        <v>600</v>
      </c>
      <c r="B18" s="399"/>
      <c r="C18" s="381"/>
      <c r="D18" s="406" t="s">
        <v>17</v>
      </c>
      <c r="E18" s="407">
        <f>SUM(E20)</f>
        <v>30000</v>
      </c>
      <c r="F18" s="414"/>
      <c r="G18" s="555"/>
    </row>
    <row r="19" spans="1:7" ht="12.75" customHeight="1" thickBot="1">
      <c r="A19" s="400"/>
      <c r="B19" s="401"/>
      <c r="C19" s="402"/>
      <c r="D19" s="403"/>
      <c r="E19" s="408"/>
      <c r="F19" s="380"/>
      <c r="G19" s="555"/>
    </row>
    <row r="20" spans="1:7" ht="12.75" customHeight="1" thickBot="1">
      <c r="A20" s="398"/>
      <c r="B20" s="409">
        <v>60016</v>
      </c>
      <c r="C20" s="410"/>
      <c r="D20" s="411" t="s">
        <v>181</v>
      </c>
      <c r="E20" s="412">
        <f>SUM(E21)</f>
        <v>30000</v>
      </c>
      <c r="F20" s="414"/>
      <c r="G20" s="555"/>
    </row>
    <row r="21" spans="1:7" ht="13.5" customHeight="1" thickBot="1">
      <c r="A21" s="398"/>
      <c r="B21" s="399"/>
      <c r="C21" s="413" t="s">
        <v>182</v>
      </c>
      <c r="D21" s="453" t="s">
        <v>183</v>
      </c>
      <c r="E21" s="417">
        <v>30000</v>
      </c>
      <c r="F21" s="380"/>
      <c r="G21" s="460"/>
    </row>
    <row r="22" spans="1:7" ht="11.25" customHeight="1">
      <c r="A22" s="394"/>
      <c r="B22" s="395"/>
      <c r="C22" s="396"/>
      <c r="D22" s="445"/>
      <c r="E22" s="405"/>
      <c r="F22" s="380"/>
      <c r="G22" s="555"/>
    </row>
    <row r="23" spans="1:7" ht="15" customHeight="1">
      <c r="A23" s="398">
        <v>700</v>
      </c>
      <c r="B23" s="399"/>
      <c r="C23" s="381"/>
      <c r="D23" s="454" t="s">
        <v>184</v>
      </c>
      <c r="E23" s="407">
        <f>SUM(E25)</f>
        <v>4310000</v>
      </c>
      <c r="F23" s="414"/>
      <c r="G23" s="555"/>
    </row>
    <row r="24" spans="1:7" ht="12" customHeight="1" thickBot="1">
      <c r="A24" s="400"/>
      <c r="B24" s="401"/>
      <c r="C24" s="402"/>
      <c r="D24" s="557"/>
      <c r="E24" s="408"/>
      <c r="F24" s="380"/>
      <c r="G24" s="555"/>
    </row>
    <row r="25" spans="1:7" ht="15" customHeight="1" thickBot="1">
      <c r="A25" s="398"/>
      <c r="B25" s="400">
        <v>70005</v>
      </c>
      <c r="C25" s="402"/>
      <c r="D25" s="557" t="s">
        <v>185</v>
      </c>
      <c r="E25" s="412">
        <f>SUM(E26:E30)</f>
        <v>4310000</v>
      </c>
      <c r="F25" s="414"/>
      <c r="G25" s="555"/>
    </row>
    <row r="26" spans="1:7" ht="27" customHeight="1" thickBot="1">
      <c r="A26" s="398"/>
      <c r="B26" s="399"/>
      <c r="C26" s="415" t="s">
        <v>186</v>
      </c>
      <c r="D26" s="416" t="s">
        <v>187</v>
      </c>
      <c r="E26" s="417">
        <v>305000</v>
      </c>
      <c r="F26" s="380"/>
      <c r="G26" s="460"/>
    </row>
    <row r="27" spans="1:7" ht="38.25" customHeight="1" thickBot="1">
      <c r="A27" s="398"/>
      <c r="B27" s="399"/>
      <c r="C27" s="413" t="s">
        <v>188</v>
      </c>
      <c r="D27" s="418" t="s">
        <v>189</v>
      </c>
      <c r="E27" s="419">
        <v>494000</v>
      </c>
      <c r="F27" s="380"/>
      <c r="G27" s="460"/>
    </row>
    <row r="28" spans="1:7" ht="37.5" customHeight="1" thickBot="1">
      <c r="A28" s="398"/>
      <c r="B28" s="399"/>
      <c r="C28" s="413" t="s">
        <v>190</v>
      </c>
      <c r="D28" s="420" t="s">
        <v>191</v>
      </c>
      <c r="E28" s="419">
        <v>3000</v>
      </c>
      <c r="F28" s="380"/>
      <c r="G28" s="460"/>
    </row>
    <row r="29" spans="1:7" ht="26.25" customHeight="1" thickBot="1">
      <c r="A29" s="398"/>
      <c r="B29" s="399"/>
      <c r="C29" s="413" t="s">
        <v>192</v>
      </c>
      <c r="D29" s="404" t="s">
        <v>193</v>
      </c>
      <c r="E29" s="405">
        <v>3500000</v>
      </c>
      <c r="F29" s="380"/>
      <c r="G29" s="460"/>
    </row>
    <row r="30" spans="1:7" ht="13.5" customHeight="1" thickBot="1">
      <c r="A30" s="398"/>
      <c r="B30" s="399"/>
      <c r="C30" s="421" t="s">
        <v>194</v>
      </c>
      <c r="D30" s="422" t="s">
        <v>195</v>
      </c>
      <c r="E30" s="405">
        <v>8000</v>
      </c>
      <c r="F30" s="380"/>
      <c r="G30" s="460"/>
    </row>
    <row r="31" spans="1:7" ht="15" customHeight="1" thickBot="1">
      <c r="A31" s="409">
        <v>710</v>
      </c>
      <c r="B31" s="423"/>
      <c r="C31" s="424"/>
      <c r="D31" s="411" t="s">
        <v>140</v>
      </c>
      <c r="E31" s="412">
        <f>(E32)</f>
        <v>60000</v>
      </c>
      <c r="F31" s="414"/>
      <c r="G31" s="555"/>
    </row>
    <row r="32" spans="1:7" ht="13.5" customHeight="1" thickBot="1">
      <c r="A32" s="398"/>
      <c r="B32" s="400">
        <v>71035</v>
      </c>
      <c r="C32" s="402"/>
      <c r="D32" s="557" t="s">
        <v>141</v>
      </c>
      <c r="E32" s="412">
        <f>(E33)</f>
        <v>60000</v>
      </c>
      <c r="F32" s="414"/>
      <c r="G32" s="555"/>
    </row>
    <row r="33" spans="1:7" ht="13.5" customHeight="1" thickBot="1">
      <c r="A33" s="398"/>
      <c r="B33" s="399"/>
      <c r="C33" s="421" t="s">
        <v>196</v>
      </c>
      <c r="D33" s="416" t="s">
        <v>197</v>
      </c>
      <c r="E33" s="405">
        <v>60000</v>
      </c>
      <c r="F33" s="380"/>
      <c r="G33" s="460"/>
    </row>
    <row r="34" spans="1:7" ht="12" customHeight="1">
      <c r="A34" s="394"/>
      <c r="B34" s="395"/>
      <c r="C34" s="396"/>
      <c r="D34" s="445"/>
      <c r="E34" s="405"/>
      <c r="F34" s="380"/>
      <c r="G34" s="555"/>
    </row>
    <row r="35" spans="1:7" ht="15" customHeight="1">
      <c r="A35" s="398">
        <v>750</v>
      </c>
      <c r="B35" s="399"/>
      <c r="C35" s="381"/>
      <c r="D35" s="454" t="s">
        <v>35</v>
      </c>
      <c r="E35" s="407">
        <f>SUM(E37)</f>
        <v>55500</v>
      </c>
      <c r="F35" s="414"/>
      <c r="G35" s="555"/>
    </row>
    <row r="36" spans="1:7" ht="12" customHeight="1" thickBot="1">
      <c r="A36" s="425"/>
      <c r="B36" s="426"/>
      <c r="C36" s="381"/>
      <c r="D36" s="454"/>
      <c r="E36" s="408"/>
      <c r="F36" s="380"/>
      <c r="G36" s="555"/>
    </row>
    <row r="37" spans="1:7" ht="13.5" customHeight="1" thickBot="1">
      <c r="A37" s="427"/>
      <c r="B37" s="428">
        <v>75023</v>
      </c>
      <c r="C37" s="410"/>
      <c r="D37" s="411" t="s">
        <v>198</v>
      </c>
      <c r="E37" s="412">
        <f>SUM(E38:E43)</f>
        <v>55500</v>
      </c>
      <c r="F37" s="414"/>
      <c r="G37" s="555"/>
    </row>
    <row r="38" spans="1:7" ht="13.5" customHeight="1" thickBot="1">
      <c r="A38" s="427"/>
      <c r="B38" s="429"/>
      <c r="C38" s="430" t="s">
        <v>199</v>
      </c>
      <c r="D38" s="431" t="s">
        <v>200</v>
      </c>
      <c r="E38" s="417">
        <v>5000</v>
      </c>
      <c r="F38" s="380"/>
      <c r="G38" s="460"/>
    </row>
    <row r="39" spans="1:7" ht="13.5" customHeight="1">
      <c r="A39" s="427"/>
      <c r="B39" s="429"/>
      <c r="C39" s="421" t="s">
        <v>201</v>
      </c>
      <c r="D39" s="404" t="s">
        <v>202</v>
      </c>
      <c r="E39" s="405"/>
      <c r="F39" s="380"/>
      <c r="G39" s="460"/>
    </row>
    <row r="40" spans="1:7" ht="13.5" customHeight="1" thickBot="1">
      <c r="A40" s="427"/>
      <c r="B40" s="429"/>
      <c r="C40" s="415"/>
      <c r="D40" s="403" t="s">
        <v>203</v>
      </c>
      <c r="E40" s="408">
        <v>35000</v>
      </c>
      <c r="F40" s="380"/>
      <c r="G40" s="460"/>
    </row>
    <row r="41" spans="1:7" ht="13.5" customHeight="1" thickBot="1">
      <c r="A41" s="427"/>
      <c r="B41" s="429"/>
      <c r="C41" s="413" t="s">
        <v>204</v>
      </c>
      <c r="D41" s="416" t="s">
        <v>205</v>
      </c>
      <c r="E41" s="417">
        <v>1500</v>
      </c>
      <c r="F41" s="380"/>
      <c r="G41" s="460"/>
    </row>
    <row r="42" spans="1:7" ht="13.5" customHeight="1" thickBot="1">
      <c r="A42" s="427"/>
      <c r="B42" s="426"/>
      <c r="C42" s="413" t="s">
        <v>206</v>
      </c>
      <c r="D42" s="420" t="s">
        <v>207</v>
      </c>
      <c r="E42" s="419">
        <v>4000</v>
      </c>
      <c r="F42" s="380"/>
      <c r="G42" s="460"/>
    </row>
    <row r="43" spans="1:7" ht="13.5" customHeight="1" thickBot="1">
      <c r="A43" s="427"/>
      <c r="B43" s="426"/>
      <c r="C43" s="421" t="s">
        <v>182</v>
      </c>
      <c r="D43" s="453" t="s">
        <v>183</v>
      </c>
      <c r="E43" s="419">
        <v>10000</v>
      </c>
      <c r="F43" s="380"/>
      <c r="G43" s="460"/>
    </row>
    <row r="44" spans="1:7" ht="13.5" customHeight="1">
      <c r="A44" s="432"/>
      <c r="B44" s="433"/>
      <c r="C44" s="396"/>
      <c r="D44" s="445"/>
      <c r="E44" s="405"/>
      <c r="F44" s="380"/>
      <c r="G44" s="555"/>
    </row>
    <row r="45" spans="1:7" ht="13.5" customHeight="1">
      <c r="A45" s="398">
        <v>754</v>
      </c>
      <c r="B45" s="399"/>
      <c r="C45" s="381"/>
      <c r="D45" s="454" t="s">
        <v>52</v>
      </c>
      <c r="E45" s="407">
        <f>SUM(E47)</f>
        <v>615000</v>
      </c>
      <c r="F45" s="414"/>
      <c r="G45" s="555"/>
    </row>
    <row r="46" spans="1:7" ht="13.5" customHeight="1" thickBot="1">
      <c r="A46" s="400"/>
      <c r="B46" s="399"/>
      <c r="C46" s="381"/>
      <c r="D46" s="454"/>
      <c r="E46" s="408"/>
      <c r="F46" s="380"/>
      <c r="G46" s="555"/>
    </row>
    <row r="47" spans="1:7" ht="14.25" customHeight="1" thickBot="1">
      <c r="A47" s="400"/>
      <c r="B47" s="409">
        <v>75416</v>
      </c>
      <c r="C47" s="410"/>
      <c r="D47" s="411" t="s">
        <v>208</v>
      </c>
      <c r="E47" s="412">
        <f>SUM(E48)</f>
        <v>615000</v>
      </c>
      <c r="F47" s="414"/>
      <c r="G47" s="555"/>
    </row>
    <row r="48" spans="1:7" ht="13.5" customHeight="1" thickBot="1">
      <c r="A48" s="409"/>
      <c r="B48" s="435"/>
      <c r="C48" s="413" t="s">
        <v>209</v>
      </c>
      <c r="D48" s="420" t="s">
        <v>210</v>
      </c>
      <c r="E48" s="419">
        <v>615000</v>
      </c>
      <c r="F48" s="380"/>
      <c r="G48" s="460"/>
    </row>
    <row r="49" spans="1:7" ht="37.5" customHeight="1" thickBot="1">
      <c r="A49" s="434">
        <v>756</v>
      </c>
      <c r="B49" s="435"/>
      <c r="C49" s="410"/>
      <c r="D49" s="411" t="s">
        <v>211</v>
      </c>
      <c r="E49" s="412">
        <f>SUM(E50,E52,E59,E69,E73)</f>
        <v>29924302</v>
      </c>
      <c r="F49" s="414"/>
      <c r="G49" s="555"/>
    </row>
    <row r="50" spans="1:7" ht="37.5" customHeight="1" thickBot="1">
      <c r="A50" s="436"/>
      <c r="B50" s="409">
        <v>75601</v>
      </c>
      <c r="C50" s="410"/>
      <c r="D50" s="612" t="s">
        <v>320</v>
      </c>
      <c r="E50" s="412">
        <f>SUM(E51)</f>
        <v>120000</v>
      </c>
      <c r="F50" s="414"/>
      <c r="G50" s="555"/>
    </row>
    <row r="51" spans="1:7" ht="24.75" customHeight="1" thickBot="1">
      <c r="A51" s="437"/>
      <c r="B51" s="399"/>
      <c r="C51" s="413" t="s">
        <v>212</v>
      </c>
      <c r="D51" s="403" t="s">
        <v>213</v>
      </c>
      <c r="E51" s="419">
        <v>120000</v>
      </c>
      <c r="F51" s="380"/>
      <c r="G51" s="460"/>
    </row>
    <row r="52" spans="1:7" ht="37.5" customHeight="1" thickBot="1">
      <c r="A52" s="438"/>
      <c r="B52" s="428">
        <v>75615</v>
      </c>
      <c r="C52" s="410"/>
      <c r="D52" s="411" t="s">
        <v>214</v>
      </c>
      <c r="E52" s="412">
        <f>SUM(E53:E58)</f>
        <v>9026253</v>
      </c>
      <c r="F52" s="414"/>
      <c r="G52" s="555"/>
    </row>
    <row r="53" spans="1:7" ht="12.75" customHeight="1">
      <c r="A53" s="398"/>
      <c r="B53" s="429"/>
      <c r="C53" s="421" t="s">
        <v>215</v>
      </c>
      <c r="D53" s="416" t="s">
        <v>216</v>
      </c>
      <c r="E53" s="417">
        <v>8723022</v>
      </c>
      <c r="F53" s="380"/>
      <c r="G53" s="460"/>
    </row>
    <row r="54" spans="1:7" ht="12.75" customHeight="1">
      <c r="A54" s="398"/>
      <c r="B54" s="429"/>
      <c r="C54" s="439" t="s">
        <v>217</v>
      </c>
      <c r="D54" s="440" t="s">
        <v>218</v>
      </c>
      <c r="E54" s="441">
        <v>731</v>
      </c>
      <c r="F54" s="380"/>
      <c r="G54" s="460"/>
    </row>
    <row r="55" spans="1:7" ht="12.75" customHeight="1">
      <c r="A55" s="398"/>
      <c r="B55" s="399"/>
      <c r="C55" s="439" t="s">
        <v>219</v>
      </c>
      <c r="D55" s="440" t="s">
        <v>220</v>
      </c>
      <c r="E55" s="441">
        <v>90000</v>
      </c>
      <c r="F55" s="380"/>
      <c r="G55" s="460"/>
    </row>
    <row r="56" spans="1:7" ht="12.75" customHeight="1">
      <c r="A56" s="398"/>
      <c r="B56" s="399"/>
      <c r="C56" s="439" t="s">
        <v>221</v>
      </c>
      <c r="D56" s="440" t="s">
        <v>222</v>
      </c>
      <c r="E56" s="441">
        <v>40000</v>
      </c>
      <c r="F56" s="380"/>
      <c r="G56" s="460"/>
    </row>
    <row r="57" spans="1:7" ht="12.75" customHeight="1" thickBot="1">
      <c r="A57" s="398"/>
      <c r="B57" s="399"/>
      <c r="C57" s="442" t="s">
        <v>194</v>
      </c>
      <c r="D57" s="443" t="s">
        <v>223</v>
      </c>
      <c r="E57" s="444">
        <v>100000</v>
      </c>
      <c r="F57" s="380"/>
      <c r="G57" s="460"/>
    </row>
    <row r="58" spans="1:7" ht="25.5" customHeight="1" thickBot="1">
      <c r="A58" s="398"/>
      <c r="B58" s="399"/>
      <c r="C58" s="421" t="s">
        <v>224</v>
      </c>
      <c r="D58" s="443" t="s">
        <v>225</v>
      </c>
      <c r="E58" s="444">
        <v>72500</v>
      </c>
      <c r="F58" s="380"/>
      <c r="G58" s="460"/>
    </row>
    <row r="59" spans="1:7" ht="51" customHeight="1" thickBot="1">
      <c r="A59" s="398"/>
      <c r="B59" s="428">
        <v>75616</v>
      </c>
      <c r="C59" s="396"/>
      <c r="D59" s="445" t="s">
        <v>226</v>
      </c>
      <c r="E59" s="446">
        <f>SUM(E60:E68)</f>
        <v>3920116</v>
      </c>
      <c r="F59" s="414"/>
      <c r="G59" s="555"/>
    </row>
    <row r="60" spans="1:7" ht="13.5" customHeight="1">
      <c r="A60" s="398"/>
      <c r="B60" s="399"/>
      <c r="C60" s="447" t="s">
        <v>215</v>
      </c>
      <c r="D60" s="558" t="s">
        <v>216</v>
      </c>
      <c r="E60" s="448">
        <v>2633530</v>
      </c>
      <c r="F60" s="380"/>
      <c r="G60" s="460"/>
    </row>
    <row r="61" spans="1:7" ht="13.5" customHeight="1">
      <c r="A61" s="398"/>
      <c r="B61" s="399"/>
      <c r="C61" s="439" t="s">
        <v>217</v>
      </c>
      <c r="D61" s="559" t="s">
        <v>218</v>
      </c>
      <c r="E61" s="441">
        <v>38371</v>
      </c>
      <c r="F61" s="380"/>
      <c r="G61" s="460"/>
    </row>
    <row r="62" spans="1:7" ht="13.5" customHeight="1">
      <c r="A62" s="398"/>
      <c r="B62" s="399"/>
      <c r="C62" s="439" t="s">
        <v>219</v>
      </c>
      <c r="D62" s="559" t="s">
        <v>220</v>
      </c>
      <c r="E62" s="441">
        <v>353215</v>
      </c>
      <c r="F62" s="380"/>
      <c r="G62" s="460"/>
    </row>
    <row r="63" spans="1:7" ht="12" customHeight="1">
      <c r="A63" s="398"/>
      <c r="B63" s="399"/>
      <c r="C63" s="439" t="s">
        <v>227</v>
      </c>
      <c r="D63" s="559" t="s">
        <v>228</v>
      </c>
      <c r="E63" s="441">
        <v>120000</v>
      </c>
      <c r="F63" s="380"/>
      <c r="G63" s="460"/>
    </row>
    <row r="64" spans="1:7" ht="11.25" customHeight="1">
      <c r="A64" s="398"/>
      <c r="B64" s="399"/>
      <c r="C64" s="439" t="s">
        <v>229</v>
      </c>
      <c r="D64" s="559" t="s">
        <v>230</v>
      </c>
      <c r="E64" s="441">
        <v>25000</v>
      </c>
      <c r="F64" s="380"/>
      <c r="G64" s="460"/>
    </row>
    <row r="65" spans="1:7" ht="12.75" customHeight="1">
      <c r="A65" s="398"/>
      <c r="B65" s="399"/>
      <c r="C65" s="439" t="s">
        <v>231</v>
      </c>
      <c r="D65" s="559" t="s">
        <v>232</v>
      </c>
      <c r="E65" s="441">
        <v>150000</v>
      </c>
      <c r="F65" s="380"/>
      <c r="G65" s="460"/>
    </row>
    <row r="66" spans="1:7" ht="12" customHeight="1">
      <c r="A66" s="398"/>
      <c r="B66" s="399"/>
      <c r="C66" s="439" t="s">
        <v>221</v>
      </c>
      <c r="D66" s="559" t="s">
        <v>222</v>
      </c>
      <c r="E66" s="441">
        <v>500000</v>
      </c>
      <c r="F66" s="380"/>
      <c r="G66" s="460"/>
    </row>
    <row r="67" spans="1:7" ht="12.75" customHeight="1">
      <c r="A67" s="398"/>
      <c r="B67" s="399"/>
      <c r="C67" s="439" t="s">
        <v>196</v>
      </c>
      <c r="D67" s="559" t="s">
        <v>197</v>
      </c>
      <c r="E67" s="441">
        <v>20000</v>
      </c>
      <c r="F67" s="380"/>
      <c r="G67" s="460"/>
    </row>
    <row r="68" spans="1:7" ht="12.75" customHeight="1" thickBot="1">
      <c r="A68" s="398"/>
      <c r="B68" s="399"/>
      <c r="C68" s="449" t="s">
        <v>194</v>
      </c>
      <c r="D68" s="560" t="s">
        <v>223</v>
      </c>
      <c r="E68" s="450">
        <v>80000</v>
      </c>
      <c r="F68" s="380"/>
      <c r="G68" s="460"/>
    </row>
    <row r="69" spans="1:7" ht="12.75" customHeight="1">
      <c r="A69" s="398"/>
      <c r="B69" s="394">
        <v>75618</v>
      </c>
      <c r="C69" s="381"/>
      <c r="D69" s="454" t="s">
        <v>233</v>
      </c>
      <c r="E69" s="407">
        <f>SUM(E71:E72)</f>
        <v>720000</v>
      </c>
      <c r="F69" s="414"/>
      <c r="G69" s="555"/>
    </row>
    <row r="70" spans="1:7" ht="12.75" customHeight="1" thickBot="1">
      <c r="A70" s="398"/>
      <c r="B70" s="400"/>
      <c r="C70" s="402"/>
      <c r="D70" s="557" t="s">
        <v>234</v>
      </c>
      <c r="E70" s="451"/>
      <c r="F70" s="414"/>
      <c r="G70" s="555"/>
    </row>
    <row r="71" spans="1:7" ht="12" customHeight="1" thickBot="1">
      <c r="A71" s="398"/>
      <c r="B71" s="399"/>
      <c r="C71" s="421" t="s">
        <v>235</v>
      </c>
      <c r="D71" s="431" t="s">
        <v>236</v>
      </c>
      <c r="E71" s="417">
        <v>170000</v>
      </c>
      <c r="F71" s="380"/>
      <c r="G71" s="460"/>
    </row>
    <row r="72" spans="1:7" ht="12" customHeight="1" thickBot="1">
      <c r="A72" s="398"/>
      <c r="B72" s="399"/>
      <c r="C72" s="421" t="s">
        <v>237</v>
      </c>
      <c r="D72" s="452" t="s">
        <v>238</v>
      </c>
      <c r="E72" s="419">
        <v>550000</v>
      </c>
      <c r="F72" s="380"/>
      <c r="G72" s="460"/>
    </row>
    <row r="73" spans="1:7" ht="25.5" customHeight="1" thickBot="1">
      <c r="A73" s="398"/>
      <c r="B73" s="409">
        <v>75621</v>
      </c>
      <c r="C73" s="410"/>
      <c r="D73" s="411" t="s">
        <v>239</v>
      </c>
      <c r="E73" s="412">
        <f>SUM(E74:E75)</f>
        <v>16137933</v>
      </c>
      <c r="F73" s="414"/>
      <c r="G73" s="555"/>
    </row>
    <row r="74" spans="1:7" ht="12" customHeight="1" thickBot="1">
      <c r="A74" s="398"/>
      <c r="B74" s="399"/>
      <c r="C74" s="421" t="s">
        <v>240</v>
      </c>
      <c r="D74" s="416" t="s">
        <v>241</v>
      </c>
      <c r="E74" s="417">
        <v>15967933</v>
      </c>
      <c r="F74" s="380"/>
      <c r="G74" s="460"/>
    </row>
    <row r="75" spans="1:7" ht="14.25" customHeight="1" thickBot="1">
      <c r="A75" s="398"/>
      <c r="B75" s="399"/>
      <c r="C75" s="421" t="s">
        <v>242</v>
      </c>
      <c r="D75" s="422" t="s">
        <v>243</v>
      </c>
      <c r="E75" s="405">
        <v>170000</v>
      </c>
      <c r="F75" s="380"/>
      <c r="G75" s="460"/>
    </row>
    <row r="76" spans="1:7" ht="13.5" customHeight="1">
      <c r="A76" s="394">
        <v>758</v>
      </c>
      <c r="B76" s="395"/>
      <c r="C76" s="396"/>
      <c r="D76" s="568" t="s">
        <v>64</v>
      </c>
      <c r="E76" s="446">
        <f>SUM(E78,E80,E82)</f>
        <v>8065561</v>
      </c>
      <c r="F76" s="414"/>
      <c r="G76" s="555"/>
    </row>
    <row r="77" spans="1:7" ht="6.75" customHeight="1" thickBot="1">
      <c r="A77" s="400"/>
      <c r="B77" s="401"/>
      <c r="C77" s="557"/>
      <c r="D77" s="569"/>
      <c r="E77" s="408"/>
      <c r="F77" s="380"/>
      <c r="G77" s="555"/>
    </row>
    <row r="78" spans="1:7" ht="25.5" customHeight="1" thickBot="1">
      <c r="A78" s="398"/>
      <c r="B78" s="428">
        <v>75801</v>
      </c>
      <c r="C78" s="411"/>
      <c r="D78" s="561" t="s">
        <v>244</v>
      </c>
      <c r="E78" s="451">
        <f>SUM(E79)</f>
        <v>7847527</v>
      </c>
      <c r="F78" s="414"/>
      <c r="G78" s="555"/>
    </row>
    <row r="79" spans="1:7" ht="12" customHeight="1" thickBot="1">
      <c r="A79" s="398"/>
      <c r="B79" s="399"/>
      <c r="C79" s="421" t="s">
        <v>245</v>
      </c>
      <c r="D79" s="455" t="s">
        <v>246</v>
      </c>
      <c r="E79" s="417">
        <v>7847527</v>
      </c>
      <c r="F79" s="380"/>
      <c r="G79" s="460"/>
    </row>
    <row r="80" spans="1:7" ht="13.5" customHeight="1" thickBot="1">
      <c r="A80" s="398"/>
      <c r="B80" s="409">
        <v>75805</v>
      </c>
      <c r="C80" s="410"/>
      <c r="D80" s="561" t="s">
        <v>247</v>
      </c>
      <c r="E80" s="412">
        <f>SUM(E81)</f>
        <v>157367</v>
      </c>
      <c r="F80" s="414"/>
      <c r="G80" s="555"/>
    </row>
    <row r="81" spans="1:7" ht="12" customHeight="1" thickBot="1">
      <c r="A81" s="398"/>
      <c r="B81" s="399"/>
      <c r="C81" s="421" t="s">
        <v>245</v>
      </c>
      <c r="D81" s="455" t="s">
        <v>246</v>
      </c>
      <c r="E81" s="417">
        <v>157367</v>
      </c>
      <c r="F81" s="380"/>
      <c r="G81" s="460"/>
    </row>
    <row r="82" spans="1:7" ht="13.5" customHeight="1" thickBot="1">
      <c r="A82" s="398"/>
      <c r="B82" s="409">
        <v>75814</v>
      </c>
      <c r="C82" s="411"/>
      <c r="D82" s="561" t="s">
        <v>248</v>
      </c>
      <c r="E82" s="412">
        <f>SUM(E83:E84)</f>
        <v>60667</v>
      </c>
      <c r="F82" s="414"/>
      <c r="G82" s="555"/>
    </row>
    <row r="83" spans="1:7" ht="12.75" customHeight="1" thickBot="1">
      <c r="A83" s="398"/>
      <c r="B83" s="399"/>
      <c r="C83" s="413" t="s">
        <v>249</v>
      </c>
      <c r="D83" s="562" t="s">
        <v>250</v>
      </c>
      <c r="E83" s="419">
        <v>35000</v>
      </c>
      <c r="F83" s="380"/>
      <c r="G83" s="460"/>
    </row>
    <row r="84" spans="1:7" ht="12.75" customHeight="1" thickBot="1">
      <c r="A84" s="398"/>
      <c r="B84" s="399"/>
      <c r="C84" s="430" t="s">
        <v>182</v>
      </c>
      <c r="D84" s="511" t="s">
        <v>183</v>
      </c>
      <c r="E84" s="417">
        <v>25667</v>
      </c>
      <c r="F84" s="380"/>
      <c r="G84" s="460"/>
    </row>
    <row r="85" spans="1:7" ht="12.75" customHeight="1" thickBot="1">
      <c r="A85" s="409">
        <v>801</v>
      </c>
      <c r="B85" s="395"/>
      <c r="C85" s="396"/>
      <c r="D85" s="522" t="s">
        <v>67</v>
      </c>
      <c r="E85" s="412">
        <f>SUM(E86,E88)</f>
        <v>843600</v>
      </c>
      <c r="F85" s="414"/>
      <c r="G85" s="555"/>
    </row>
    <row r="86" spans="1:7" ht="12.75" customHeight="1" thickBot="1">
      <c r="A86" s="398"/>
      <c r="B86" s="409">
        <v>80104</v>
      </c>
      <c r="C86" s="410"/>
      <c r="D86" s="524" t="s">
        <v>251</v>
      </c>
      <c r="E86" s="451">
        <f>SUM(E87:E87)</f>
        <v>837600</v>
      </c>
      <c r="F86" s="414"/>
      <c r="G86" s="555"/>
    </row>
    <row r="87" spans="1:7" ht="12" customHeight="1" thickBot="1">
      <c r="A87" s="398"/>
      <c r="B87" s="399"/>
      <c r="C87" s="430" t="s">
        <v>206</v>
      </c>
      <c r="D87" s="511" t="s">
        <v>207</v>
      </c>
      <c r="E87" s="417">
        <v>837600</v>
      </c>
      <c r="F87" s="380"/>
      <c r="G87" s="460"/>
    </row>
    <row r="88" spans="1:7" ht="12.75" customHeight="1" thickBot="1">
      <c r="A88" s="398"/>
      <c r="B88" s="409">
        <v>80110</v>
      </c>
      <c r="C88" s="410"/>
      <c r="D88" s="524" t="s">
        <v>252</v>
      </c>
      <c r="E88" s="412">
        <f>SUM(E89)</f>
        <v>6000</v>
      </c>
      <c r="F88" s="414"/>
      <c r="G88" s="555"/>
    </row>
    <row r="89" spans="1:7" ht="12" customHeight="1">
      <c r="A89" s="398"/>
      <c r="B89" s="399"/>
      <c r="C89" s="421" t="s">
        <v>253</v>
      </c>
      <c r="D89" s="453" t="s">
        <v>254</v>
      </c>
      <c r="E89" s="405">
        <v>6000</v>
      </c>
      <c r="F89" s="380"/>
      <c r="G89" s="460"/>
    </row>
    <row r="90" spans="1:7" ht="12" customHeight="1">
      <c r="A90" s="398"/>
      <c r="B90" s="399"/>
      <c r="C90" s="430"/>
      <c r="D90" s="511" t="s">
        <v>255</v>
      </c>
      <c r="E90" s="417"/>
      <c r="F90" s="380"/>
      <c r="G90" s="460"/>
    </row>
    <row r="91" spans="1:7" ht="12" customHeight="1" thickBot="1">
      <c r="A91" s="400"/>
      <c r="B91" s="401"/>
      <c r="C91" s="415"/>
      <c r="D91" s="459" t="s">
        <v>256</v>
      </c>
      <c r="E91" s="408"/>
      <c r="F91" s="380"/>
      <c r="G91" s="460"/>
    </row>
    <row r="92" spans="1:7" ht="13.5" customHeight="1">
      <c r="A92" s="394">
        <v>852</v>
      </c>
      <c r="B92" s="395"/>
      <c r="C92" s="396"/>
      <c r="D92" s="445" t="s">
        <v>82</v>
      </c>
      <c r="E92" s="446">
        <f>SUM(E94,E96,E100,E103)</f>
        <v>1049602</v>
      </c>
      <c r="F92" s="414"/>
      <c r="G92" s="555"/>
    </row>
    <row r="93" spans="1:7" ht="6.75" customHeight="1" thickBot="1">
      <c r="A93" s="400"/>
      <c r="B93" s="401"/>
      <c r="C93" s="402"/>
      <c r="D93" s="557"/>
      <c r="E93" s="408"/>
      <c r="F93" s="380"/>
      <c r="G93" s="555"/>
    </row>
    <row r="94" spans="1:7" ht="13.5" customHeight="1" thickBot="1">
      <c r="A94" s="394"/>
      <c r="B94" s="409">
        <v>85203</v>
      </c>
      <c r="C94" s="410"/>
      <c r="D94" s="411" t="s">
        <v>257</v>
      </c>
      <c r="E94" s="412">
        <f>SUM(E95:E95)</f>
        <v>608617</v>
      </c>
      <c r="F94" s="414"/>
      <c r="G94" s="555"/>
    </row>
    <row r="95" spans="1:7" ht="12" customHeight="1" thickBot="1">
      <c r="A95" s="398"/>
      <c r="B95" s="399"/>
      <c r="C95" s="413" t="s">
        <v>206</v>
      </c>
      <c r="D95" s="418" t="s">
        <v>207</v>
      </c>
      <c r="E95" s="419">
        <v>608617</v>
      </c>
      <c r="F95" s="380"/>
      <c r="G95" s="460"/>
    </row>
    <row r="96" spans="1:7" ht="25.5" customHeight="1" thickBot="1">
      <c r="A96" s="398"/>
      <c r="B96" s="428">
        <v>85214</v>
      </c>
      <c r="C96" s="410"/>
      <c r="D96" s="411" t="s">
        <v>321</v>
      </c>
      <c r="E96" s="412">
        <f>SUM(E97:E98)</f>
        <v>54590</v>
      </c>
      <c r="F96" s="414"/>
      <c r="G96" s="555"/>
    </row>
    <row r="97" spans="1:7" ht="12" customHeight="1" thickBot="1">
      <c r="A97" s="398"/>
      <c r="B97" s="429"/>
      <c r="C97" s="413" t="s">
        <v>182</v>
      </c>
      <c r="D97" s="420" t="s">
        <v>183</v>
      </c>
      <c r="E97" s="417">
        <v>2000</v>
      </c>
      <c r="F97" s="380"/>
      <c r="G97" s="460"/>
    </row>
    <row r="98" spans="1:7" ht="12" customHeight="1">
      <c r="A98" s="398"/>
      <c r="B98" s="429"/>
      <c r="C98" s="430" t="s">
        <v>258</v>
      </c>
      <c r="D98" s="431" t="s">
        <v>259</v>
      </c>
      <c r="E98" s="405">
        <v>52590</v>
      </c>
      <c r="F98" s="380"/>
      <c r="G98" s="460"/>
    </row>
    <row r="99" spans="1:7" ht="12" customHeight="1" thickBot="1">
      <c r="A99" s="398"/>
      <c r="B99" s="429"/>
      <c r="C99" s="415"/>
      <c r="D99" s="458" t="s">
        <v>260</v>
      </c>
      <c r="E99" s="451"/>
      <c r="F99" s="414"/>
      <c r="G99" s="555"/>
    </row>
    <row r="100" spans="1:7" ht="13.5" customHeight="1" thickBot="1">
      <c r="A100" s="398"/>
      <c r="B100" s="428">
        <v>85219</v>
      </c>
      <c r="C100" s="410"/>
      <c r="D100" s="411" t="s">
        <v>133</v>
      </c>
      <c r="E100" s="412">
        <f>SUM(E101:E101)</f>
        <v>350395</v>
      </c>
      <c r="F100" s="414"/>
      <c r="G100" s="555"/>
    </row>
    <row r="101" spans="1:7" ht="12" customHeight="1">
      <c r="A101" s="398"/>
      <c r="B101" s="429"/>
      <c r="C101" s="421" t="s">
        <v>258</v>
      </c>
      <c r="D101" s="422" t="s">
        <v>259</v>
      </c>
      <c r="E101" s="405">
        <v>350395</v>
      </c>
      <c r="F101" s="380"/>
      <c r="G101" s="460"/>
    </row>
    <row r="102" spans="1:7" ht="12" customHeight="1" thickBot="1">
      <c r="A102" s="398"/>
      <c r="B102" s="429"/>
      <c r="C102" s="415"/>
      <c r="D102" s="458" t="s">
        <v>260</v>
      </c>
      <c r="E102" s="408"/>
      <c r="F102" s="380"/>
      <c r="G102" s="460"/>
    </row>
    <row r="103" spans="1:7" ht="13.5" customHeight="1" thickBot="1">
      <c r="A103" s="398"/>
      <c r="B103" s="428">
        <v>85228</v>
      </c>
      <c r="C103" s="402"/>
      <c r="D103" s="557" t="s">
        <v>91</v>
      </c>
      <c r="E103" s="451">
        <f>SUM(E104)</f>
        <v>36000</v>
      </c>
      <c r="F103" s="414"/>
      <c r="G103" s="555"/>
    </row>
    <row r="104" spans="1:7" ht="12" customHeight="1" thickBot="1">
      <c r="A104" s="400"/>
      <c r="B104" s="401"/>
      <c r="C104" s="413" t="s">
        <v>206</v>
      </c>
      <c r="D104" s="403" t="s">
        <v>207</v>
      </c>
      <c r="E104" s="419">
        <v>36000</v>
      </c>
      <c r="F104" s="380"/>
      <c r="G104" s="460"/>
    </row>
    <row r="105" spans="1:7" ht="11.25" customHeight="1">
      <c r="A105" s="398"/>
      <c r="B105" s="399"/>
      <c r="C105" s="381"/>
      <c r="D105" s="454"/>
      <c r="E105" s="417"/>
      <c r="F105" s="380"/>
      <c r="G105" s="555"/>
    </row>
    <row r="106" spans="1:7" ht="13.5" customHeight="1">
      <c r="A106" s="398">
        <v>854</v>
      </c>
      <c r="B106" s="399"/>
      <c r="C106" s="381"/>
      <c r="D106" s="454" t="s">
        <v>94</v>
      </c>
      <c r="E106" s="407">
        <f>SUM(E108,E110)</f>
        <v>743395</v>
      </c>
      <c r="F106" s="414"/>
      <c r="G106" s="555"/>
    </row>
    <row r="107" spans="1:7" ht="11.25" customHeight="1" thickBot="1">
      <c r="A107" s="400"/>
      <c r="B107" s="399"/>
      <c r="C107" s="381"/>
      <c r="D107" s="454"/>
      <c r="E107" s="408"/>
      <c r="F107" s="380"/>
      <c r="G107" s="555"/>
    </row>
    <row r="108" spans="1:7" ht="12.75" customHeight="1" thickBot="1">
      <c r="A108" s="394"/>
      <c r="B108" s="409">
        <v>85401</v>
      </c>
      <c r="C108" s="410"/>
      <c r="D108" s="411" t="s">
        <v>261</v>
      </c>
      <c r="E108" s="412">
        <f>SUM(E109:E109)</f>
        <v>507395</v>
      </c>
      <c r="F108" s="414"/>
      <c r="G108" s="555"/>
    </row>
    <row r="109" spans="1:7" ht="12" customHeight="1" thickBot="1">
      <c r="A109" s="398"/>
      <c r="B109" s="399"/>
      <c r="C109" s="421" t="s">
        <v>206</v>
      </c>
      <c r="D109" s="416" t="s">
        <v>207</v>
      </c>
      <c r="E109" s="408">
        <v>507395</v>
      </c>
      <c r="F109" s="380"/>
      <c r="G109" s="460"/>
    </row>
    <row r="110" spans="1:7" ht="24.75" customHeight="1" thickBot="1">
      <c r="A110" s="398"/>
      <c r="B110" s="409">
        <v>85412</v>
      </c>
      <c r="C110" s="411"/>
      <c r="D110" s="563" t="s">
        <v>322</v>
      </c>
      <c r="E110" s="412">
        <f>SUM(E111:E112)</f>
        <v>236000</v>
      </c>
      <c r="F110" s="414"/>
      <c r="G110" s="555"/>
    </row>
    <row r="111" spans="1:7" ht="12" customHeight="1" thickBot="1">
      <c r="A111" s="398"/>
      <c r="B111" s="399"/>
      <c r="C111" s="413" t="s">
        <v>206</v>
      </c>
      <c r="D111" s="403" t="s">
        <v>262</v>
      </c>
      <c r="E111" s="408">
        <v>194600</v>
      </c>
      <c r="F111" s="380"/>
      <c r="G111" s="460"/>
    </row>
    <row r="112" spans="1:7" ht="24.75" customHeight="1" thickBot="1">
      <c r="A112" s="400"/>
      <c r="B112" s="401"/>
      <c r="C112" s="413" t="s">
        <v>224</v>
      </c>
      <c r="D112" s="420" t="s">
        <v>225</v>
      </c>
      <c r="E112" s="419">
        <v>41400</v>
      </c>
      <c r="F112" s="380"/>
      <c r="G112" s="460"/>
    </row>
    <row r="113" spans="1:7" ht="13.5" customHeight="1" thickBot="1">
      <c r="A113" s="400">
        <v>900</v>
      </c>
      <c r="B113" s="399"/>
      <c r="C113" s="381"/>
      <c r="D113" s="454" t="s">
        <v>97</v>
      </c>
      <c r="E113" s="451">
        <f>SUM(E114,E116)</f>
        <v>143000</v>
      </c>
      <c r="F113" s="414"/>
      <c r="G113" s="555"/>
    </row>
    <row r="114" spans="1:7" ht="26.25" customHeight="1" thickBot="1">
      <c r="A114" s="398"/>
      <c r="B114" s="409">
        <v>90020</v>
      </c>
      <c r="C114" s="410"/>
      <c r="D114" s="411" t="s">
        <v>263</v>
      </c>
      <c r="E114" s="451">
        <f>SUM(E115)</f>
        <v>3000</v>
      </c>
      <c r="F114" s="414"/>
      <c r="G114" s="555"/>
    </row>
    <row r="115" spans="1:7" ht="12" customHeight="1" thickBot="1">
      <c r="A115" s="398"/>
      <c r="B115" s="399"/>
      <c r="C115" s="413" t="s">
        <v>264</v>
      </c>
      <c r="D115" s="416" t="s">
        <v>265</v>
      </c>
      <c r="E115" s="408">
        <v>3000</v>
      </c>
      <c r="F115" s="380"/>
      <c r="G115" s="460"/>
    </row>
    <row r="116" spans="1:7" ht="12.75" customHeight="1" thickBot="1">
      <c r="A116" s="398"/>
      <c r="B116" s="409">
        <v>90095</v>
      </c>
      <c r="C116" s="410"/>
      <c r="D116" s="411" t="s">
        <v>266</v>
      </c>
      <c r="E116" s="412">
        <f>SUM(E117:E117)</f>
        <v>140000</v>
      </c>
      <c r="F116" s="414"/>
      <c r="G116" s="555"/>
    </row>
    <row r="117" spans="1:7" ht="12" customHeight="1">
      <c r="A117" s="398"/>
      <c r="B117" s="399"/>
      <c r="C117" s="430" t="s">
        <v>267</v>
      </c>
      <c r="D117" s="431" t="s">
        <v>268</v>
      </c>
      <c r="E117" s="417">
        <v>140000</v>
      </c>
      <c r="F117" s="380"/>
      <c r="G117" s="460"/>
    </row>
    <row r="118" spans="1:7" ht="12" customHeight="1">
      <c r="A118" s="398"/>
      <c r="B118" s="399"/>
      <c r="C118" s="430"/>
      <c r="D118" s="431" t="s">
        <v>269</v>
      </c>
      <c r="E118" s="417"/>
      <c r="F118" s="380"/>
      <c r="G118" s="460"/>
    </row>
    <row r="119" spans="1:7" ht="12" customHeight="1" thickBot="1">
      <c r="A119" s="398"/>
      <c r="B119" s="399"/>
      <c r="C119" s="430"/>
      <c r="D119" s="431" t="s">
        <v>270</v>
      </c>
      <c r="E119" s="417"/>
      <c r="F119" s="380"/>
      <c r="G119" s="460"/>
    </row>
    <row r="120" spans="1:7" ht="11.25" customHeight="1">
      <c r="A120" s="394"/>
      <c r="B120" s="395"/>
      <c r="C120" s="396"/>
      <c r="D120" s="445"/>
      <c r="E120" s="405"/>
      <c r="F120" s="380"/>
      <c r="G120" s="555"/>
    </row>
    <row r="121" spans="1:7" ht="13.5" customHeight="1">
      <c r="A121" s="398">
        <v>926</v>
      </c>
      <c r="B121" s="399"/>
      <c r="C121" s="381"/>
      <c r="D121" s="454" t="s">
        <v>112</v>
      </c>
      <c r="E121" s="407">
        <f>SUM(E123)</f>
        <v>95100</v>
      </c>
      <c r="F121" s="414"/>
      <c r="G121" s="555"/>
    </row>
    <row r="122" spans="1:7" ht="11.25" customHeight="1" thickBot="1">
      <c r="A122" s="400"/>
      <c r="B122" s="399"/>
      <c r="C122" s="381"/>
      <c r="D122" s="454"/>
      <c r="E122" s="417"/>
      <c r="F122" s="380"/>
      <c r="G122" s="555"/>
    </row>
    <row r="123" spans="1:7" ht="13.5" customHeight="1" thickBot="1">
      <c r="A123" s="394"/>
      <c r="B123" s="409">
        <v>92604</v>
      </c>
      <c r="C123" s="410"/>
      <c r="D123" s="411" t="s">
        <v>271</v>
      </c>
      <c r="E123" s="412">
        <f>SUM(E124:E125)</f>
        <v>95100</v>
      </c>
      <c r="F123" s="414"/>
      <c r="G123" s="555"/>
    </row>
    <row r="124" spans="1:7" ht="36.75" customHeight="1" thickBot="1">
      <c r="A124" s="398"/>
      <c r="B124" s="399"/>
      <c r="C124" s="421" t="s">
        <v>188</v>
      </c>
      <c r="D124" s="416" t="s">
        <v>189</v>
      </c>
      <c r="E124" s="417">
        <v>82600</v>
      </c>
      <c r="F124" s="380"/>
      <c r="G124" s="460"/>
    </row>
    <row r="125" spans="1:7" ht="12.75" customHeight="1" thickBot="1">
      <c r="A125" s="459"/>
      <c r="B125" s="401"/>
      <c r="C125" s="413" t="s">
        <v>206</v>
      </c>
      <c r="D125" s="418" t="s">
        <v>207</v>
      </c>
      <c r="E125" s="419">
        <v>12500</v>
      </c>
      <c r="F125" s="380"/>
      <c r="G125" s="460"/>
    </row>
    <row r="126" spans="1:7" ht="12.75">
      <c r="A126" s="99"/>
      <c r="B126" s="399"/>
      <c r="C126" s="381"/>
      <c r="D126" s="416"/>
      <c r="E126" s="380"/>
      <c r="F126" s="99"/>
      <c r="G126" s="460"/>
    </row>
    <row r="127" spans="1:7" ht="12.75">
      <c r="A127" s="461"/>
      <c r="B127" s="461"/>
      <c r="C127" s="461"/>
      <c r="D127" s="461"/>
      <c r="E127" s="461"/>
      <c r="F127" s="461"/>
      <c r="G127" s="461"/>
    </row>
    <row r="128" spans="1:7" ht="12.75">
      <c r="A128" s="461"/>
      <c r="B128" s="461"/>
      <c r="C128" s="461"/>
      <c r="D128" s="461"/>
      <c r="E128" s="461"/>
      <c r="F128" s="461"/>
      <c r="G128" s="461"/>
    </row>
    <row r="129" spans="1:7" ht="12.75">
      <c r="A129" s="461"/>
      <c r="B129" s="461"/>
      <c r="C129" s="461"/>
      <c r="D129" s="461"/>
      <c r="E129" s="461"/>
      <c r="F129" s="461"/>
      <c r="G129" s="461"/>
    </row>
    <row r="130" spans="1:7" ht="12.75">
      <c r="A130" s="461"/>
      <c r="B130" s="461"/>
      <c r="C130" s="461"/>
      <c r="D130" s="375"/>
      <c r="E130" s="521"/>
      <c r="F130" s="508"/>
      <c r="G130" s="547"/>
    </row>
    <row r="131" spans="1:7" ht="12.75">
      <c r="A131" s="461"/>
      <c r="B131" s="461"/>
      <c r="C131" s="461"/>
      <c r="D131" s="375"/>
      <c r="E131" s="521"/>
      <c r="F131" s="380"/>
      <c r="G131" s="547"/>
    </row>
    <row r="132" spans="1:7" ht="12.75">
      <c r="A132" s="461"/>
      <c r="B132" s="461"/>
      <c r="C132" s="461"/>
      <c r="D132" s="375"/>
      <c r="E132" s="548"/>
      <c r="F132" s="549"/>
      <c r="G132" s="550"/>
    </row>
    <row r="133" spans="1:7" ht="12.75">
      <c r="A133" s="376"/>
      <c r="B133" s="376"/>
      <c r="C133" s="376"/>
      <c r="D133" s="376"/>
      <c r="E133" s="376"/>
      <c r="F133" s="376"/>
      <c r="G133" s="376"/>
    </row>
    <row r="134" spans="1:7" ht="12.75">
      <c r="A134" s="461"/>
      <c r="B134" s="461"/>
      <c r="C134" s="461"/>
      <c r="D134" s="461"/>
      <c r="E134" s="461"/>
      <c r="F134" s="461"/>
      <c r="G134" s="461"/>
    </row>
    <row r="135" spans="4:7" ht="12.75">
      <c r="D135" s="47"/>
      <c r="E135" s="551"/>
      <c r="F135" s="551"/>
      <c r="G135" s="552"/>
    </row>
    <row r="136" spans="4:7" ht="12.75">
      <c r="D136" s="3"/>
      <c r="E136" s="264"/>
      <c r="F136" s="264"/>
      <c r="G136" s="553"/>
    </row>
    <row r="137" spans="4:7" ht="12.75">
      <c r="D137" s="3"/>
      <c r="E137" s="264"/>
      <c r="F137" s="264"/>
      <c r="G137" s="553"/>
    </row>
    <row r="138" spans="4:7" ht="12.75">
      <c r="D138" s="47"/>
      <c r="E138" s="551"/>
      <c r="F138" s="551"/>
      <c r="G138" s="552"/>
    </row>
    <row r="144" spans="3:21" ht="12.75">
      <c r="C144" s="113"/>
      <c r="D144" s="113"/>
      <c r="E144" s="113"/>
      <c r="F144" s="113"/>
      <c r="G144" s="113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3:21" ht="12.75">
      <c r="C145" s="113"/>
      <c r="D145" s="579"/>
      <c r="E145" s="113"/>
      <c r="F145" s="113"/>
      <c r="G145" s="113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3:21" ht="12.75">
      <c r="C146" s="4"/>
      <c r="D146" s="579"/>
      <c r="E146" s="579"/>
      <c r="F146" s="579"/>
      <c r="G146" s="579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4"/>
    </row>
    <row r="147" spans="3:21" ht="12.75">
      <c r="C147" s="4"/>
      <c r="D147" s="4"/>
      <c r="E147" s="4"/>
      <c r="F147" s="113"/>
      <c r="G147" s="4"/>
      <c r="H147" s="579"/>
      <c r="I147" s="579"/>
      <c r="J147" s="579"/>
      <c r="K147" s="579"/>
      <c r="L147" s="579"/>
      <c r="M147" s="579"/>
      <c r="N147" s="579"/>
      <c r="O147" s="579"/>
      <c r="P147" s="579"/>
      <c r="Q147" s="579"/>
      <c r="R147" s="579"/>
      <c r="S147" s="579"/>
      <c r="T147" s="579"/>
      <c r="U147" s="4"/>
    </row>
    <row r="148" spans="3:21" ht="12.75">
      <c r="C148" s="580"/>
      <c r="D148" s="113"/>
      <c r="E148" s="297"/>
      <c r="F148" s="297"/>
      <c r="G148" s="581"/>
      <c r="H148" s="297"/>
      <c r="I148" s="297"/>
      <c r="J148" s="297"/>
      <c r="K148" s="297"/>
      <c r="L148" s="297"/>
      <c r="M148" s="297"/>
      <c r="N148" s="582"/>
      <c r="O148" s="582"/>
      <c r="P148" s="582"/>
      <c r="Q148" s="582"/>
      <c r="R148" s="582"/>
      <c r="S148" s="582"/>
      <c r="T148" s="582"/>
      <c r="U148" s="69"/>
    </row>
    <row r="149" spans="3:21" ht="12.75">
      <c r="C149" s="583"/>
      <c r="D149" s="4"/>
      <c r="E149" s="69"/>
      <c r="F149" s="69"/>
      <c r="G149" s="584"/>
      <c r="H149" s="69"/>
      <c r="I149" s="69"/>
      <c r="J149" s="585"/>
      <c r="K149" s="69"/>
      <c r="L149" s="69"/>
      <c r="M149" s="585"/>
      <c r="N149" s="69"/>
      <c r="O149" s="69"/>
      <c r="P149" s="69"/>
      <c r="Q149" s="69"/>
      <c r="R149" s="69"/>
      <c r="S149" s="69"/>
      <c r="T149" s="69"/>
      <c r="U149" s="69"/>
    </row>
    <row r="150" spans="3:21" ht="12.75">
      <c r="C150" s="583"/>
      <c r="D150" s="4"/>
      <c r="E150" s="69"/>
      <c r="F150" s="69"/>
      <c r="G150" s="584"/>
      <c r="H150" s="69"/>
      <c r="I150" s="69"/>
      <c r="J150" s="585"/>
      <c r="K150" s="69"/>
      <c r="L150" s="69"/>
      <c r="M150" s="585"/>
      <c r="N150" s="69"/>
      <c r="O150" s="69"/>
      <c r="P150" s="69"/>
      <c r="Q150" s="69"/>
      <c r="R150" s="69"/>
      <c r="S150" s="69"/>
      <c r="T150" s="69"/>
      <c r="U150" s="69"/>
    </row>
    <row r="151" spans="3:21" ht="12.75">
      <c r="C151" s="583"/>
      <c r="D151" s="114"/>
      <c r="E151" s="69"/>
      <c r="F151" s="69"/>
      <c r="G151" s="584"/>
      <c r="H151" s="69"/>
      <c r="I151" s="69"/>
      <c r="J151" s="585"/>
      <c r="K151" s="69"/>
      <c r="L151" s="69"/>
      <c r="M151" s="585"/>
      <c r="N151" s="69"/>
      <c r="O151" s="69"/>
      <c r="P151" s="69"/>
      <c r="Q151" s="69"/>
      <c r="R151" s="69"/>
      <c r="S151" s="69"/>
      <c r="T151" s="69"/>
      <c r="U151" s="69"/>
    </row>
    <row r="152" spans="3:21" ht="12.75">
      <c r="C152" s="583"/>
      <c r="D152" s="114"/>
      <c r="E152" s="69"/>
      <c r="F152" s="69"/>
      <c r="G152" s="584"/>
      <c r="H152" s="69"/>
      <c r="I152" s="69"/>
      <c r="J152" s="585"/>
      <c r="K152" s="69"/>
      <c r="L152" s="69"/>
      <c r="M152" s="585"/>
      <c r="N152" s="69"/>
      <c r="O152" s="69"/>
      <c r="P152" s="69"/>
      <c r="Q152" s="69"/>
      <c r="R152" s="69"/>
      <c r="S152" s="69"/>
      <c r="T152" s="69"/>
      <c r="U152" s="69"/>
    </row>
    <row r="153" spans="3:23" ht="12.75">
      <c r="C153" s="583"/>
      <c r="D153" s="114"/>
      <c r="E153" s="69"/>
      <c r="F153" s="69"/>
      <c r="G153" s="584"/>
      <c r="H153" s="69"/>
      <c r="I153" s="69"/>
      <c r="J153" s="585"/>
      <c r="K153" s="69"/>
      <c r="L153" s="69"/>
      <c r="M153" s="585"/>
      <c r="N153" s="69"/>
      <c r="O153" s="69"/>
      <c r="P153" s="69"/>
      <c r="Q153" s="69"/>
      <c r="R153" s="69"/>
      <c r="S153" s="69"/>
      <c r="T153" s="69"/>
      <c r="U153" s="69"/>
      <c r="W153" s="264">
        <f>SUM(T148,T154,T157,T161)</f>
        <v>0</v>
      </c>
    </row>
    <row r="154" spans="3:21" ht="12.75">
      <c r="C154" s="580"/>
      <c r="D154" s="113"/>
      <c r="E154" s="297"/>
      <c r="F154" s="297"/>
      <c r="G154" s="581"/>
      <c r="H154" s="297"/>
      <c r="I154" s="297"/>
      <c r="J154" s="297"/>
      <c r="K154" s="297"/>
      <c r="L154" s="582"/>
      <c r="M154" s="582"/>
      <c r="N154" s="582"/>
      <c r="O154" s="582"/>
      <c r="P154" s="582"/>
      <c r="Q154" s="582"/>
      <c r="R154" s="582"/>
      <c r="S154" s="582"/>
      <c r="T154" s="582"/>
      <c r="U154" s="69"/>
    </row>
    <row r="155" spans="3:21" ht="12.75">
      <c r="C155" s="583"/>
      <c r="D155" s="114"/>
      <c r="E155" s="69"/>
      <c r="F155" s="69"/>
      <c r="G155" s="584"/>
      <c r="H155" s="69"/>
      <c r="I155" s="69"/>
      <c r="J155" s="585"/>
      <c r="K155" s="69"/>
      <c r="L155" s="69"/>
      <c r="M155" s="585"/>
      <c r="N155" s="69"/>
      <c r="O155" s="69"/>
      <c r="P155" s="69"/>
      <c r="Q155" s="69"/>
      <c r="R155" s="69"/>
      <c r="S155" s="69"/>
      <c r="T155" s="69"/>
      <c r="U155" s="69"/>
    </row>
    <row r="156" spans="3:21" ht="12.75">
      <c r="C156" s="583"/>
      <c r="D156" s="114"/>
      <c r="E156" s="69"/>
      <c r="F156" s="69"/>
      <c r="G156" s="584"/>
      <c r="H156" s="69"/>
      <c r="I156" s="69"/>
      <c r="J156" s="585"/>
      <c r="K156" s="69"/>
      <c r="L156" s="69"/>
      <c r="M156" s="585"/>
      <c r="N156" s="69"/>
      <c r="O156" s="69"/>
      <c r="P156" s="69"/>
      <c r="Q156" s="69"/>
      <c r="R156" s="69"/>
      <c r="S156" s="69"/>
      <c r="T156" s="69"/>
      <c r="U156" s="69"/>
    </row>
    <row r="157" spans="3:21" ht="12.75">
      <c r="C157" s="580"/>
      <c r="D157" s="113"/>
      <c r="E157" s="297"/>
      <c r="F157" s="297"/>
      <c r="G157" s="581"/>
      <c r="H157" s="297"/>
      <c r="I157" s="297"/>
      <c r="J157" s="297"/>
      <c r="K157" s="297"/>
      <c r="L157" s="582"/>
      <c r="M157" s="582"/>
      <c r="N157" s="582"/>
      <c r="O157" s="582"/>
      <c r="P157" s="582"/>
      <c r="Q157" s="582"/>
      <c r="R157" s="582"/>
      <c r="S157" s="582"/>
      <c r="T157" s="582"/>
      <c r="U157" s="69"/>
    </row>
    <row r="158" spans="3:21" ht="12.75">
      <c r="C158" s="583"/>
      <c r="D158" s="114"/>
      <c r="E158" s="69"/>
      <c r="F158" s="69"/>
      <c r="G158" s="584"/>
      <c r="H158" s="69"/>
      <c r="I158" s="69"/>
      <c r="J158" s="585"/>
      <c r="K158" s="69"/>
      <c r="L158" s="69"/>
      <c r="M158" s="585"/>
      <c r="N158" s="69"/>
      <c r="O158" s="69"/>
      <c r="P158" s="69"/>
      <c r="Q158" s="69"/>
      <c r="R158" s="69"/>
      <c r="S158" s="69"/>
      <c r="T158" s="69"/>
      <c r="U158" s="69"/>
    </row>
    <row r="159" spans="3:21" ht="12.75">
      <c r="C159" s="583"/>
      <c r="D159" s="114"/>
      <c r="E159" s="69"/>
      <c r="F159" s="69"/>
      <c r="G159" s="584"/>
      <c r="H159" s="69"/>
      <c r="I159" s="69"/>
      <c r="J159" s="585"/>
      <c r="K159" s="69"/>
      <c r="L159" s="69"/>
      <c r="M159" s="585"/>
      <c r="N159" s="69"/>
      <c r="O159" s="69"/>
      <c r="P159" s="69"/>
      <c r="Q159" s="69"/>
      <c r="R159" s="69"/>
      <c r="S159" s="69"/>
      <c r="T159" s="69"/>
      <c r="U159" s="69"/>
    </row>
    <row r="160" spans="3:21" ht="12.75">
      <c r="C160" s="583"/>
      <c r="D160" s="114"/>
      <c r="E160" s="69"/>
      <c r="F160" s="69"/>
      <c r="G160" s="584"/>
      <c r="H160" s="69"/>
      <c r="I160" s="69"/>
      <c r="J160" s="585"/>
      <c r="K160" s="69"/>
      <c r="L160" s="69"/>
      <c r="M160" s="585"/>
      <c r="N160" s="69"/>
      <c r="O160" s="69"/>
      <c r="P160" s="69"/>
      <c r="Q160" s="69"/>
      <c r="R160" s="69"/>
      <c r="S160" s="69"/>
      <c r="T160" s="69"/>
      <c r="U160" s="69"/>
    </row>
    <row r="161" spans="3:21" ht="12.75">
      <c r="C161" s="580"/>
      <c r="D161" s="113"/>
      <c r="E161" s="297"/>
      <c r="F161" s="297"/>
      <c r="G161" s="581"/>
      <c r="H161" s="297"/>
      <c r="I161" s="297"/>
      <c r="J161" s="297"/>
      <c r="K161" s="297"/>
      <c r="L161" s="582"/>
      <c r="M161" s="582"/>
      <c r="N161" s="582"/>
      <c r="O161" s="582"/>
      <c r="P161" s="582"/>
      <c r="Q161" s="582"/>
      <c r="R161" s="582"/>
      <c r="S161" s="582"/>
      <c r="T161" s="582"/>
      <c r="U161" s="69"/>
    </row>
    <row r="162" spans="3:21" ht="12.75">
      <c r="C162" s="583"/>
      <c r="D162" s="114"/>
      <c r="E162" s="69"/>
      <c r="F162" s="69"/>
      <c r="G162" s="584"/>
      <c r="H162" s="69"/>
      <c r="I162" s="69"/>
      <c r="J162" s="585"/>
      <c r="K162" s="69"/>
      <c r="L162" s="69"/>
      <c r="M162" s="585"/>
      <c r="N162" s="585"/>
      <c r="O162" s="585"/>
      <c r="P162" s="585"/>
      <c r="Q162" s="585"/>
      <c r="R162" s="585"/>
      <c r="S162" s="585"/>
      <c r="T162" s="585"/>
      <c r="U162" s="69"/>
    </row>
    <row r="163" spans="3:21" ht="12.75">
      <c r="C163" s="583"/>
      <c r="D163" s="114"/>
      <c r="E163" s="69"/>
      <c r="F163" s="69"/>
      <c r="G163" s="584"/>
      <c r="H163" s="69"/>
      <c r="I163" s="69"/>
      <c r="J163" s="585"/>
      <c r="K163" s="69"/>
      <c r="L163" s="69"/>
      <c r="M163" s="585"/>
      <c r="N163" s="585"/>
      <c r="O163" s="585"/>
      <c r="P163" s="585"/>
      <c r="Q163" s="585"/>
      <c r="R163" s="585"/>
      <c r="S163" s="585"/>
      <c r="T163" s="585"/>
      <c r="U163" s="69"/>
    </row>
    <row r="164" spans="3:21" ht="12.75">
      <c r="C164" s="583"/>
      <c r="D164" s="114"/>
      <c r="E164" s="69"/>
      <c r="F164" s="69"/>
      <c r="G164" s="584"/>
      <c r="H164" s="69"/>
      <c r="I164" s="69"/>
      <c r="J164" s="585"/>
      <c r="K164" s="69"/>
      <c r="L164" s="69"/>
      <c r="M164" s="585"/>
      <c r="N164" s="585"/>
      <c r="O164" s="585"/>
      <c r="P164" s="585"/>
      <c r="Q164" s="585"/>
      <c r="R164" s="585"/>
      <c r="S164" s="585"/>
      <c r="T164" s="585"/>
      <c r="U164" s="69"/>
    </row>
    <row r="165" spans="3:21" ht="12.75">
      <c r="C165" s="583"/>
      <c r="D165" s="114"/>
      <c r="E165" s="69"/>
      <c r="F165" s="69"/>
      <c r="G165" s="584"/>
      <c r="H165" s="69"/>
      <c r="I165" s="69"/>
      <c r="J165" s="585"/>
      <c r="K165" s="69"/>
      <c r="L165" s="69"/>
      <c r="M165" s="585"/>
      <c r="N165" s="585"/>
      <c r="O165" s="585"/>
      <c r="P165" s="585"/>
      <c r="Q165" s="585"/>
      <c r="R165" s="585"/>
      <c r="S165" s="585"/>
      <c r="T165" s="585"/>
      <c r="U165" s="69"/>
    </row>
    <row r="166" spans="3:21" ht="12.75">
      <c r="C166" s="580"/>
      <c r="D166" s="113"/>
      <c r="E166" s="297"/>
      <c r="F166" s="297"/>
      <c r="G166" s="581"/>
      <c r="H166" s="297"/>
      <c r="I166" s="297"/>
      <c r="J166" s="297"/>
      <c r="K166" s="297"/>
      <c r="L166" s="582"/>
      <c r="M166" s="582"/>
      <c r="N166" s="582"/>
      <c r="O166" s="582"/>
      <c r="P166" s="582"/>
      <c r="Q166" s="582"/>
      <c r="R166" s="582"/>
      <c r="S166" s="582"/>
      <c r="T166" s="582"/>
      <c r="U166" s="69"/>
    </row>
    <row r="167" spans="3:21" ht="12.75">
      <c r="C167" s="583"/>
      <c r="D167" s="114"/>
      <c r="E167" s="69"/>
      <c r="F167" s="69"/>
      <c r="G167" s="584"/>
      <c r="H167" s="69"/>
      <c r="I167" s="69"/>
      <c r="J167" s="585"/>
      <c r="K167" s="69"/>
      <c r="L167" s="69"/>
      <c r="M167" s="585"/>
      <c r="N167" s="69"/>
      <c r="O167" s="69"/>
      <c r="P167" s="69"/>
      <c r="Q167" s="69"/>
      <c r="R167" s="69"/>
      <c r="S167" s="69"/>
      <c r="T167" s="69"/>
      <c r="U167" s="69"/>
    </row>
    <row r="168" spans="3:21" ht="12.75">
      <c r="C168" s="583"/>
      <c r="D168" s="114"/>
      <c r="E168" s="69"/>
      <c r="F168" s="69"/>
      <c r="G168" s="584"/>
      <c r="H168" s="69"/>
      <c r="I168" s="69"/>
      <c r="J168" s="585"/>
      <c r="K168" s="69"/>
      <c r="L168" s="69"/>
      <c r="M168" s="585"/>
      <c r="N168" s="69"/>
      <c r="O168" s="69"/>
      <c r="P168" s="69"/>
      <c r="Q168" s="69"/>
      <c r="R168" s="69"/>
      <c r="S168" s="69"/>
      <c r="T168" s="69"/>
      <c r="U168" s="69"/>
    </row>
    <row r="169" spans="3:21" ht="12.75">
      <c r="C169" s="580"/>
      <c r="D169" s="579"/>
      <c r="E169" s="297"/>
      <c r="F169" s="297"/>
      <c r="G169" s="581"/>
      <c r="H169" s="297"/>
      <c r="I169" s="297"/>
      <c r="J169" s="297"/>
      <c r="K169" s="297"/>
      <c r="L169" s="582"/>
      <c r="M169" s="582"/>
      <c r="N169" s="582"/>
      <c r="O169" s="582"/>
      <c r="P169" s="582"/>
      <c r="Q169" s="582"/>
      <c r="R169" s="582"/>
      <c r="S169" s="582"/>
      <c r="T169" s="582"/>
      <c r="U169" s="69"/>
    </row>
    <row r="170" spans="3:21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3:21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3:21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3:21" ht="12.75">
      <c r="C173" s="586"/>
      <c r="D173" s="586"/>
      <c r="E173" s="582"/>
      <c r="F173" s="582"/>
      <c r="G173" s="587"/>
      <c r="H173" s="69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3:21" ht="12.75">
      <c r="C174" s="586"/>
      <c r="D174" s="586"/>
      <c r="E174" s="582"/>
      <c r="F174" s="582"/>
      <c r="G174" s="587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3:21" ht="12.75">
      <c r="C175" s="586"/>
      <c r="D175" s="586"/>
      <c r="E175" s="582"/>
      <c r="F175" s="582"/>
      <c r="G175" s="587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3:21" ht="12.75">
      <c r="C176" s="586"/>
      <c r="D176" s="586"/>
      <c r="E176" s="582"/>
      <c r="F176" s="582"/>
      <c r="G176" s="587"/>
      <c r="H176" s="4"/>
      <c r="I176" s="4"/>
      <c r="J176" s="4"/>
      <c r="K176" s="69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3:21" ht="12.75">
      <c r="C177" s="586"/>
      <c r="D177" s="586"/>
      <c r="E177" s="582"/>
      <c r="F177" s="582"/>
      <c r="G177" s="58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3:21" ht="12.75">
      <c r="C178" s="586"/>
      <c r="D178" s="586"/>
      <c r="E178" s="582"/>
      <c r="F178" s="582"/>
      <c r="G178" s="587"/>
      <c r="H178" s="4"/>
      <c r="I178" s="4"/>
      <c r="J178" s="4"/>
      <c r="K178" s="4"/>
      <c r="L178" s="4"/>
      <c r="M178" s="69"/>
      <c r="N178" s="4"/>
      <c r="O178" s="4"/>
      <c r="P178" s="4"/>
      <c r="Q178" s="4"/>
      <c r="R178" s="4"/>
      <c r="S178" s="4"/>
      <c r="T178" s="4"/>
      <c r="U178" s="4"/>
    </row>
    <row r="179" spans="3:21" ht="12.75">
      <c r="C179" s="586"/>
      <c r="D179" s="586"/>
      <c r="E179" s="582"/>
      <c r="F179" s="582"/>
      <c r="G179" s="587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3:21" ht="12.75">
      <c r="C180" s="586"/>
      <c r="D180" s="586"/>
      <c r="E180" s="582"/>
      <c r="F180" s="582"/>
      <c r="G180" s="587"/>
      <c r="H180" s="4"/>
      <c r="I180" s="4"/>
      <c r="J180" s="4"/>
      <c r="K180" s="4"/>
      <c r="L180" s="4"/>
      <c r="M180" s="4"/>
      <c r="N180" s="4"/>
      <c r="O180" s="69"/>
      <c r="P180" s="69"/>
      <c r="Q180" s="69"/>
      <c r="R180" s="69"/>
      <c r="S180" s="69"/>
      <c r="T180" s="69"/>
      <c r="U180" s="4"/>
    </row>
    <row r="181" spans="3:21" ht="12.75">
      <c r="C181" s="586"/>
      <c r="D181" s="586"/>
      <c r="E181" s="582"/>
      <c r="F181" s="582"/>
      <c r="G181" s="587"/>
      <c r="H181" s="4"/>
      <c r="I181" s="4"/>
      <c r="J181" s="4"/>
      <c r="K181" s="4"/>
      <c r="L181" s="4"/>
      <c r="M181" s="4"/>
      <c r="N181" s="4"/>
      <c r="O181" s="69"/>
      <c r="P181" s="69"/>
      <c r="Q181" s="69"/>
      <c r="R181" s="69"/>
      <c r="S181" s="69"/>
      <c r="T181" s="69"/>
      <c r="U181" s="4"/>
    </row>
    <row r="182" spans="3:21" ht="12.75">
      <c r="C182" s="586"/>
      <c r="D182" s="586"/>
      <c r="E182" s="582"/>
      <c r="F182" s="582"/>
      <c r="G182" s="587"/>
      <c r="H182" s="4"/>
      <c r="I182" s="4"/>
      <c r="J182" s="4"/>
      <c r="K182" s="4"/>
      <c r="L182" s="4"/>
      <c r="M182" s="4"/>
      <c r="N182" s="4"/>
      <c r="O182" s="69"/>
      <c r="P182" s="69"/>
      <c r="Q182" s="69"/>
      <c r="R182" s="69"/>
      <c r="S182" s="69"/>
      <c r="T182" s="69"/>
      <c r="U182" s="4"/>
    </row>
    <row r="183" spans="3:21" ht="12.75">
      <c r="C183" s="586"/>
      <c r="D183" s="586"/>
      <c r="E183" s="582"/>
      <c r="F183" s="582"/>
      <c r="G183" s="587"/>
      <c r="H183" s="4"/>
      <c r="I183" s="4"/>
      <c r="J183" s="4"/>
      <c r="K183" s="4"/>
      <c r="L183" s="4"/>
      <c r="M183" s="4"/>
      <c r="N183" s="4"/>
      <c r="O183" s="69"/>
      <c r="P183" s="69"/>
      <c r="Q183" s="69"/>
      <c r="R183" s="69"/>
      <c r="S183" s="69"/>
      <c r="T183" s="69"/>
      <c r="U183" s="4"/>
    </row>
    <row r="184" spans="3:21" ht="12.75">
      <c r="C184" s="586"/>
      <c r="D184" s="586"/>
      <c r="E184" s="582"/>
      <c r="F184" s="582"/>
      <c r="G184" s="587"/>
      <c r="H184" s="4"/>
      <c r="I184" s="4"/>
      <c r="J184" s="4"/>
      <c r="K184" s="4"/>
      <c r="L184" s="4"/>
      <c r="M184" s="4"/>
      <c r="N184" s="4"/>
      <c r="O184" s="69"/>
      <c r="P184" s="69"/>
      <c r="Q184" s="69"/>
      <c r="R184" s="69"/>
      <c r="S184" s="69"/>
      <c r="T184" s="69"/>
      <c r="U184" s="4"/>
    </row>
    <row r="185" spans="3:21" ht="12.75">
      <c r="C185" s="4"/>
      <c r="D185" s="588"/>
      <c r="E185" s="582"/>
      <c r="F185" s="582"/>
      <c r="G185" s="587"/>
      <c r="H185" s="582"/>
      <c r="I185" s="582"/>
      <c r="J185" s="582"/>
      <c r="K185" s="582"/>
      <c r="L185" s="582"/>
      <c r="M185" s="582"/>
      <c r="N185" s="582"/>
      <c r="O185" s="582"/>
      <c r="P185" s="582"/>
      <c r="Q185" s="582"/>
      <c r="R185" s="582"/>
      <c r="S185" s="582"/>
      <c r="T185" s="582"/>
      <c r="U185" s="4"/>
    </row>
    <row r="186" spans="3:21" ht="12.75">
      <c r="C186" s="4"/>
      <c r="D186" s="4"/>
      <c r="E186" s="4"/>
      <c r="F186" s="4"/>
      <c r="G186" s="587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3:21" ht="12.75">
      <c r="C187" s="4"/>
      <c r="D187" s="588"/>
      <c r="E187" s="582"/>
      <c r="F187" s="582"/>
      <c r="G187" s="587"/>
      <c r="H187" s="582"/>
      <c r="I187" s="582"/>
      <c r="J187" s="582"/>
      <c r="K187" s="582"/>
      <c r="L187" s="582"/>
      <c r="M187" s="582"/>
      <c r="N187" s="582"/>
      <c r="O187" s="582"/>
      <c r="P187" s="582"/>
      <c r="Q187" s="582"/>
      <c r="R187" s="582"/>
      <c r="S187" s="582"/>
      <c r="T187" s="582"/>
      <c r="U187" s="4"/>
    </row>
    <row r="188" spans="3:21" ht="12.75"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3:21" ht="12.75"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3:21" ht="12.75"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3:21" ht="12.75"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491"/>
  <sheetViews>
    <sheetView showGridLines="0" workbookViewId="0" topLeftCell="A1">
      <selection activeCell="E332" sqref="A1:E332"/>
    </sheetView>
  </sheetViews>
  <sheetFormatPr defaultColWidth="9.00390625" defaultRowHeight="12.75"/>
  <cols>
    <col min="1" max="1" width="6.375" style="1" customWidth="1"/>
    <col min="2" max="2" width="9.375" style="1" customWidth="1"/>
    <col min="3" max="3" width="6.75390625" style="2" customWidth="1"/>
    <col min="4" max="4" width="48.25390625" style="3" customWidth="1"/>
    <col min="5" max="5" width="16.125" style="1" customWidth="1"/>
    <col min="6" max="6" width="14.75390625" style="4" customWidth="1"/>
    <col min="7" max="7" width="11.125" style="4" customWidth="1"/>
    <col min="8" max="8" width="17.375" style="4" customWidth="1"/>
    <col min="9" max="9" width="14.125" style="4" customWidth="1"/>
    <col min="10" max="10" width="9.125" style="4" customWidth="1"/>
    <col min="11" max="11" width="40.625" style="4" customWidth="1"/>
    <col min="12" max="12" width="18.125" style="4" customWidth="1"/>
    <col min="13" max="13" width="19.00390625" style="4" customWidth="1"/>
    <col min="14" max="14" width="8.00390625" style="4" customWidth="1"/>
    <col min="15" max="15" width="36.125" style="4" customWidth="1"/>
    <col min="16" max="16" width="19.00390625" style="4" customWidth="1"/>
    <col min="17" max="17" width="21.25390625" style="4" customWidth="1"/>
    <col min="18" max="18" width="16.375" style="4" customWidth="1"/>
    <col min="19" max="19" width="13.375" style="4" customWidth="1"/>
    <col min="20" max="20" width="14.625" style="4" customWidth="1"/>
    <col min="21" max="21" width="16.00390625" style="4" customWidth="1"/>
    <col min="22" max="22" width="12.25390625" style="4" customWidth="1"/>
    <col min="23" max="23" width="12.875" style="4" customWidth="1"/>
    <col min="24" max="24" width="19.625" style="4" customWidth="1"/>
    <col min="25" max="25" width="14.75390625" style="4" customWidth="1"/>
    <col min="26" max="26" width="19.875" style="4" customWidth="1"/>
    <col min="27" max="27" width="16.125" style="4" customWidth="1"/>
    <col min="28" max="28" width="16.375" style="4" customWidth="1"/>
    <col min="29" max="29" width="14.625" style="4" customWidth="1"/>
    <col min="30" max="16384" width="9.125" style="4" customWidth="1"/>
  </cols>
  <sheetData>
    <row r="1" ht="12.75">
      <c r="E1" s="357" t="s">
        <v>173</v>
      </c>
    </row>
    <row r="2" ht="12.75">
      <c r="E2" s="357" t="s">
        <v>171</v>
      </c>
    </row>
    <row r="3" ht="12.75">
      <c r="E3" s="357" t="s">
        <v>172</v>
      </c>
    </row>
    <row r="4" ht="12.75">
      <c r="E4" s="357" t="s">
        <v>328</v>
      </c>
    </row>
    <row r="5" ht="12.75">
      <c r="E5" s="357" t="s">
        <v>327</v>
      </c>
    </row>
    <row r="6" ht="12.75">
      <c r="E6" s="357"/>
    </row>
    <row r="7" spans="4:5" ht="12.75">
      <c r="D7" s="47" t="s">
        <v>0</v>
      </c>
      <c r="E7" s="357"/>
    </row>
    <row r="8" ht="12.75">
      <c r="D8" s="15" t="s">
        <v>157</v>
      </c>
    </row>
    <row r="9" ht="15.75" thickBot="1">
      <c r="D9" s="6"/>
    </row>
    <row r="10" spans="1:8" ht="12.75">
      <c r="A10" s="7"/>
      <c r="B10" s="8"/>
      <c r="C10" s="9"/>
      <c r="D10" s="10"/>
      <c r="E10" s="11"/>
      <c r="F10" s="307"/>
      <c r="G10" s="307"/>
      <c r="H10" s="307"/>
    </row>
    <row r="11" spans="1:8" ht="12.75">
      <c r="A11" s="12" t="s">
        <v>1</v>
      </c>
      <c r="B11" s="13" t="s">
        <v>2</v>
      </c>
      <c r="C11" s="14" t="s">
        <v>3</v>
      </c>
      <c r="D11" s="15" t="s">
        <v>4</v>
      </c>
      <c r="E11" s="16" t="s">
        <v>5</v>
      </c>
      <c r="F11" s="307"/>
      <c r="G11" s="307"/>
      <c r="H11" s="307"/>
    </row>
    <row r="12" spans="1:8" ht="13.5" thickBot="1">
      <c r="A12" s="312"/>
      <c r="B12" s="313"/>
      <c r="C12" s="45"/>
      <c r="D12" s="222"/>
      <c r="E12" s="314">
        <v>2005</v>
      </c>
      <c r="F12" s="308"/>
      <c r="G12" s="308"/>
      <c r="H12" s="308"/>
    </row>
    <row r="13" spans="1:29" ht="31.5" customHeight="1" thickBot="1">
      <c r="A13" s="272"/>
      <c r="B13" s="273"/>
      <c r="C13" s="274"/>
      <c r="D13" s="275" t="s">
        <v>8</v>
      </c>
      <c r="E13" s="276">
        <f>SUM(E14,E19,E27,E36,E46,E81,E103,E106,E111,E114,E186,E201,E259,E269,E285,E301,E311)</f>
        <v>52695911</v>
      </c>
      <c r="F13" s="309"/>
      <c r="G13" s="309"/>
      <c r="H13" s="309"/>
      <c r="N13" s="49"/>
      <c r="O13" s="49"/>
      <c r="P13" s="50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</row>
    <row r="14" spans="1:29" ht="16.5" thickBot="1">
      <c r="A14" s="22" t="s">
        <v>9</v>
      </c>
      <c r="B14" s="23"/>
      <c r="C14" s="20"/>
      <c r="D14" s="21" t="s">
        <v>10</v>
      </c>
      <c r="E14" s="277">
        <f>SUM(E15,E17)</f>
        <v>21220</v>
      </c>
      <c r="F14" s="284"/>
      <c r="G14" s="284"/>
      <c r="H14" s="28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</row>
    <row r="15" spans="1:29" ht="13.5" thickBot="1">
      <c r="A15" s="24"/>
      <c r="B15" s="316" t="s">
        <v>11</v>
      </c>
      <c r="C15" s="26"/>
      <c r="D15" s="27" t="s">
        <v>12</v>
      </c>
      <c r="E15" s="61">
        <f>SUM(E16)</f>
        <v>1220</v>
      </c>
      <c r="F15" s="284"/>
      <c r="G15" s="284"/>
      <c r="H15" s="284"/>
      <c r="N15" s="295"/>
      <c r="O15" s="296"/>
      <c r="P15" s="297"/>
      <c r="Q15" s="297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</row>
    <row r="16" spans="1:29" ht="26.25" thickBot="1">
      <c r="A16" s="24"/>
      <c r="B16" s="317"/>
      <c r="C16" s="9">
        <v>2850</v>
      </c>
      <c r="D16" s="328" t="s">
        <v>13</v>
      </c>
      <c r="E16" s="278">
        <v>1220</v>
      </c>
      <c r="F16" s="284"/>
      <c r="G16" s="284"/>
      <c r="H16" s="284"/>
      <c r="N16" s="295"/>
      <c r="O16" s="298"/>
      <c r="P16" s="299"/>
      <c r="Q16" s="299"/>
      <c r="R16" s="299"/>
      <c r="S16" s="29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</row>
    <row r="17" spans="1:29" ht="13.5" thickBot="1">
      <c r="A17" s="28"/>
      <c r="B17" s="318" t="s">
        <v>14</v>
      </c>
      <c r="C17" s="26"/>
      <c r="D17" s="29" t="s">
        <v>15</v>
      </c>
      <c r="E17" s="61">
        <f>SUM(E18)</f>
        <v>20000</v>
      </c>
      <c r="F17" s="284"/>
      <c r="G17" s="284"/>
      <c r="H17" s="284"/>
      <c r="N17" s="295"/>
      <c r="O17" s="296"/>
      <c r="P17" s="299"/>
      <c r="Q17" s="299"/>
      <c r="R17" s="299"/>
      <c r="S17" s="29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</row>
    <row r="18" spans="1:29" ht="13.5" thickBot="1">
      <c r="A18" s="28"/>
      <c r="B18" s="52"/>
      <c r="C18" s="9">
        <v>4300</v>
      </c>
      <c r="D18" s="10" t="s">
        <v>16</v>
      </c>
      <c r="E18" s="37">
        <v>20000</v>
      </c>
      <c r="F18" s="283"/>
      <c r="G18" s="283"/>
      <c r="H18" s="283"/>
      <c r="N18" s="295"/>
      <c r="O18" s="300"/>
      <c r="P18" s="299"/>
      <c r="Q18" s="299"/>
      <c r="R18" s="299"/>
      <c r="S18" s="29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</row>
    <row r="19" spans="1:29" ht="13.5" thickBot="1">
      <c r="A19" s="30">
        <v>600</v>
      </c>
      <c r="B19" s="87"/>
      <c r="C19" s="26"/>
      <c r="D19" s="27" t="s">
        <v>17</v>
      </c>
      <c r="E19" s="61">
        <f>SUM(E20,E22,E24)</f>
        <v>2766000</v>
      </c>
      <c r="F19" s="284"/>
      <c r="G19" s="284"/>
      <c r="H19" s="284"/>
      <c r="N19" s="295"/>
      <c r="O19" s="301"/>
      <c r="P19" s="299"/>
      <c r="Q19" s="299"/>
      <c r="R19" s="299"/>
      <c r="S19" s="29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</row>
    <row r="20" spans="1:29" ht="13.5" thickBot="1">
      <c r="A20" s="28"/>
      <c r="B20" s="59">
        <v>60004</v>
      </c>
      <c r="C20" s="26"/>
      <c r="D20" s="29" t="s">
        <v>18</v>
      </c>
      <c r="E20" s="61">
        <f>SUM(E21)</f>
        <v>2196000</v>
      </c>
      <c r="F20" s="284"/>
      <c r="G20" s="284"/>
      <c r="H20" s="284"/>
      <c r="N20" s="302"/>
      <c r="O20" s="301"/>
      <c r="P20" s="299"/>
      <c r="Q20" s="299"/>
      <c r="R20" s="299"/>
      <c r="S20" s="29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</row>
    <row r="21" spans="1:29" ht="39" thickBot="1">
      <c r="A21" s="28"/>
      <c r="B21" s="52"/>
      <c r="C21" s="315" t="s">
        <v>19</v>
      </c>
      <c r="D21" s="32" t="s">
        <v>20</v>
      </c>
      <c r="E21" s="37">
        <v>2196000</v>
      </c>
      <c r="F21" s="283"/>
      <c r="G21" s="283"/>
      <c r="H21" s="283"/>
      <c r="N21" s="302"/>
      <c r="O21" s="301"/>
      <c r="P21" s="299"/>
      <c r="Q21" s="299"/>
      <c r="R21" s="299"/>
      <c r="S21" s="29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</row>
    <row r="22" spans="1:29" ht="13.5" thickBot="1">
      <c r="A22" s="28"/>
      <c r="B22" s="70">
        <v>60014</v>
      </c>
      <c r="C22" s="31"/>
      <c r="D22" s="33" t="s">
        <v>21</v>
      </c>
      <c r="E22" s="278">
        <f>SUM(E23)</f>
        <v>100000</v>
      </c>
      <c r="F22" s="284"/>
      <c r="G22" s="284"/>
      <c r="H22" s="284"/>
      <c r="N22" s="302"/>
      <c r="O22" s="301"/>
      <c r="P22" s="299"/>
      <c r="Q22" s="299"/>
      <c r="R22" s="299"/>
      <c r="S22" s="29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</row>
    <row r="23" spans="1:29" ht="13.5" thickBot="1">
      <c r="A23" s="28"/>
      <c r="B23" s="52"/>
      <c r="C23" s="31" t="s">
        <v>22</v>
      </c>
      <c r="D23" s="32" t="s">
        <v>23</v>
      </c>
      <c r="E23" s="37">
        <v>100000</v>
      </c>
      <c r="F23" s="283"/>
      <c r="G23" s="283"/>
      <c r="H23" s="283"/>
      <c r="N23" s="302"/>
      <c r="O23" s="301"/>
      <c r="P23" s="299"/>
      <c r="Q23" s="299"/>
      <c r="R23" s="299"/>
      <c r="S23" s="29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</row>
    <row r="24" spans="1:29" ht="15.75" thickBot="1">
      <c r="A24" s="28"/>
      <c r="B24" s="59">
        <v>60016</v>
      </c>
      <c r="C24" s="9"/>
      <c r="D24" s="34" t="s">
        <v>24</v>
      </c>
      <c r="E24" s="278">
        <f>SUM(E25:E26)</f>
        <v>470000</v>
      </c>
      <c r="F24" s="284"/>
      <c r="G24" s="284"/>
      <c r="H24" s="284"/>
      <c r="N24" s="269"/>
      <c r="O24" s="269"/>
      <c r="P24" s="270"/>
      <c r="Q24" s="270"/>
      <c r="R24" s="303"/>
      <c r="S24" s="303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</row>
    <row r="25" spans="1:15" ht="12.75">
      <c r="A25" s="28"/>
      <c r="B25" s="317"/>
      <c r="C25" s="35">
        <v>2650</v>
      </c>
      <c r="D25" s="10" t="s">
        <v>23</v>
      </c>
      <c r="E25" s="37">
        <v>440000</v>
      </c>
      <c r="F25" s="283"/>
      <c r="G25" s="283"/>
      <c r="H25" s="283"/>
      <c r="N25" s="38"/>
      <c r="O25" s="38"/>
    </row>
    <row r="26" spans="1:15" ht="13.5" thickBot="1">
      <c r="A26" s="28"/>
      <c r="B26" s="317"/>
      <c r="C26" s="54">
        <v>4300</v>
      </c>
      <c r="D26" s="46" t="s">
        <v>16</v>
      </c>
      <c r="E26" s="55">
        <v>30000</v>
      </c>
      <c r="F26" s="283"/>
      <c r="G26" s="283"/>
      <c r="H26" s="283"/>
      <c r="N26" s="38"/>
      <c r="O26" s="38"/>
    </row>
    <row r="27" spans="1:29" ht="30" customHeight="1" thickBot="1">
      <c r="A27" s="59">
        <v>700</v>
      </c>
      <c r="B27" s="59"/>
      <c r="C27" s="45"/>
      <c r="D27" s="21" t="s">
        <v>25</v>
      </c>
      <c r="E27" s="277">
        <f>SUM(E28,E31,)</f>
        <v>1515000</v>
      </c>
      <c r="F27" s="284"/>
      <c r="G27" s="284"/>
      <c r="H27" s="284"/>
      <c r="N27" s="49"/>
      <c r="O27" s="49"/>
      <c r="P27" s="50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</row>
    <row r="28" spans="1:29" ht="16.5" thickBot="1">
      <c r="A28" s="28"/>
      <c r="B28" s="59">
        <v>70001</v>
      </c>
      <c r="C28" s="9"/>
      <c r="D28" s="34" t="s">
        <v>26</v>
      </c>
      <c r="E28" s="278">
        <f>SUM(E29:E30)</f>
        <v>1065000</v>
      </c>
      <c r="F28" s="284"/>
      <c r="G28" s="284"/>
      <c r="H28" s="28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</row>
    <row r="29" spans="1:29" ht="15.75">
      <c r="A29" s="28"/>
      <c r="B29" s="317"/>
      <c r="C29" s="9">
        <v>6050</v>
      </c>
      <c r="D29" s="10" t="s">
        <v>106</v>
      </c>
      <c r="E29" s="278">
        <v>95850</v>
      </c>
      <c r="F29" s="284"/>
      <c r="G29" s="284"/>
      <c r="H29" s="28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</row>
    <row r="30" spans="1:29" ht="39" thickBot="1">
      <c r="A30" s="28"/>
      <c r="B30" s="52"/>
      <c r="C30" s="45">
        <v>6210</v>
      </c>
      <c r="D30" s="335" t="s">
        <v>27</v>
      </c>
      <c r="E30" s="55">
        <v>969150</v>
      </c>
      <c r="F30" s="283"/>
      <c r="G30" s="283"/>
      <c r="H30" s="283"/>
      <c r="N30" s="295"/>
      <c r="O30" s="298"/>
      <c r="P30" s="299"/>
      <c r="Q30" s="299"/>
      <c r="R30" s="29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</row>
    <row r="31" spans="1:29" ht="13.5" thickBot="1">
      <c r="A31" s="28"/>
      <c r="B31" s="59">
        <v>70005</v>
      </c>
      <c r="C31" s="45"/>
      <c r="D31" s="334" t="s">
        <v>28</v>
      </c>
      <c r="E31" s="277">
        <f>SUM(E32:E35)</f>
        <v>450000</v>
      </c>
      <c r="F31" s="284"/>
      <c r="G31" s="284"/>
      <c r="H31" s="284"/>
      <c r="N31" s="295"/>
      <c r="O31" s="298"/>
      <c r="P31" s="299"/>
      <c r="Q31" s="299"/>
      <c r="R31" s="299"/>
      <c r="S31" s="29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</row>
    <row r="32" spans="1:29" ht="12.75">
      <c r="A32" s="28"/>
      <c r="B32" s="52" t="s">
        <v>29</v>
      </c>
      <c r="C32" s="9">
        <v>4300</v>
      </c>
      <c r="D32" s="10" t="s">
        <v>16</v>
      </c>
      <c r="E32" s="37">
        <v>30000</v>
      </c>
      <c r="F32" s="283"/>
      <c r="G32" s="283"/>
      <c r="H32" s="283"/>
      <c r="N32" s="295"/>
      <c r="O32" s="298"/>
      <c r="P32" s="299"/>
      <c r="Q32" s="299"/>
      <c r="R32" s="299"/>
      <c r="S32" s="29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</row>
    <row r="33" spans="1:29" ht="12.75">
      <c r="A33" s="28"/>
      <c r="B33" s="52"/>
      <c r="C33" s="17">
        <v>4430</v>
      </c>
      <c r="D33" s="3" t="s">
        <v>30</v>
      </c>
      <c r="E33" s="53">
        <v>230000</v>
      </c>
      <c r="F33" s="283"/>
      <c r="G33" s="283"/>
      <c r="H33" s="283"/>
      <c r="N33" s="295"/>
      <c r="O33" s="301"/>
      <c r="P33" s="299"/>
      <c r="Q33" s="299"/>
      <c r="R33" s="299"/>
      <c r="S33" s="29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</row>
    <row r="34" spans="1:29" ht="25.5">
      <c r="A34" s="28"/>
      <c r="B34" s="52"/>
      <c r="C34" s="51">
        <v>4590</v>
      </c>
      <c r="D34" s="73" t="s">
        <v>158</v>
      </c>
      <c r="E34" s="53">
        <v>40000</v>
      </c>
      <c r="F34" s="283"/>
      <c r="G34" s="283"/>
      <c r="H34" s="283"/>
      <c r="N34" s="295"/>
      <c r="O34" s="301"/>
      <c r="P34" s="299"/>
      <c r="Q34" s="299"/>
      <c r="R34" s="299"/>
      <c r="S34" s="29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</row>
    <row r="35" spans="1:29" ht="13.5" thickBot="1">
      <c r="A35" s="28"/>
      <c r="B35" s="52"/>
      <c r="C35" s="17">
        <v>6060</v>
      </c>
      <c r="D35" s="3" t="s">
        <v>31</v>
      </c>
      <c r="E35" s="53">
        <v>150000</v>
      </c>
      <c r="F35" s="283"/>
      <c r="G35" s="283"/>
      <c r="H35" s="283"/>
      <c r="N35" s="295"/>
      <c r="O35" s="300"/>
      <c r="P35" s="299"/>
      <c r="Q35" s="299"/>
      <c r="R35" s="299"/>
      <c r="S35" s="29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</row>
    <row r="36" spans="1:29" ht="13.5" thickBot="1">
      <c r="A36" s="25">
        <v>710</v>
      </c>
      <c r="B36" s="71"/>
      <c r="C36" s="26"/>
      <c r="D36" s="42" t="s">
        <v>32</v>
      </c>
      <c r="E36" s="61">
        <f>SUM(E37,E40,E43)</f>
        <v>195000</v>
      </c>
      <c r="F36" s="284"/>
      <c r="G36" s="284"/>
      <c r="H36" s="284"/>
      <c r="N36" s="302"/>
      <c r="O36" s="301"/>
      <c r="P36" s="299"/>
      <c r="Q36" s="299"/>
      <c r="R36" s="299"/>
      <c r="S36" s="29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</row>
    <row r="37" spans="1:29" ht="31.5" customHeight="1" thickBot="1">
      <c r="A37" s="28"/>
      <c r="B37" s="59">
        <v>71004</v>
      </c>
      <c r="C37" s="9"/>
      <c r="D37" s="33" t="s">
        <v>166</v>
      </c>
      <c r="E37" s="278">
        <f>SUM(E38,E39)</f>
        <v>70000</v>
      </c>
      <c r="F37" s="284"/>
      <c r="G37" s="284"/>
      <c r="H37" s="284"/>
      <c r="N37" s="302"/>
      <c r="O37" s="301"/>
      <c r="P37" s="304"/>
      <c r="Q37" s="304"/>
      <c r="R37" s="304"/>
      <c r="S37" s="29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</row>
    <row r="38" spans="1:29" ht="12.75">
      <c r="A38" s="28"/>
      <c r="B38" s="317"/>
      <c r="C38" s="9">
        <v>4170</v>
      </c>
      <c r="D38" s="32" t="s">
        <v>159</v>
      </c>
      <c r="E38" s="278">
        <v>3000</v>
      </c>
      <c r="F38" s="284"/>
      <c r="G38" s="284"/>
      <c r="H38" s="284"/>
      <c r="N38" s="302"/>
      <c r="O38" s="301"/>
      <c r="P38" s="304"/>
      <c r="Q38" s="304"/>
      <c r="R38" s="304"/>
      <c r="S38" s="29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</row>
    <row r="39" spans="1:29" ht="13.5" thickBot="1">
      <c r="A39" s="28"/>
      <c r="B39" s="52"/>
      <c r="C39" s="54">
        <v>4300</v>
      </c>
      <c r="D39" s="285" t="s">
        <v>16</v>
      </c>
      <c r="E39" s="55">
        <v>67000</v>
      </c>
      <c r="F39" s="283"/>
      <c r="G39" s="283"/>
      <c r="H39" s="283"/>
      <c r="N39" s="295"/>
      <c r="O39" s="300"/>
      <c r="P39" s="299"/>
      <c r="Q39" s="299"/>
      <c r="R39" s="299"/>
      <c r="S39" s="29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</row>
    <row r="40" spans="1:29" ht="13.5" thickBot="1">
      <c r="A40" s="28"/>
      <c r="B40" s="59">
        <v>71013</v>
      </c>
      <c r="C40" s="17"/>
      <c r="D40" s="282" t="s">
        <v>33</v>
      </c>
      <c r="E40" s="279">
        <f>SUM(E41:E42)</f>
        <v>70000</v>
      </c>
      <c r="F40" s="284"/>
      <c r="G40" s="284"/>
      <c r="H40" s="284"/>
      <c r="N40" s="295"/>
      <c r="O40" s="300"/>
      <c r="P40" s="299"/>
      <c r="Q40" s="299"/>
      <c r="R40" s="299"/>
      <c r="S40" s="29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</row>
    <row r="41" spans="1:29" ht="15">
      <c r="A41" s="28"/>
      <c r="B41" s="52"/>
      <c r="C41" s="9">
        <v>4300</v>
      </c>
      <c r="D41" s="10" t="s">
        <v>16</v>
      </c>
      <c r="E41" s="37">
        <v>56000</v>
      </c>
      <c r="F41" s="283"/>
      <c r="G41" s="283"/>
      <c r="H41" s="283"/>
      <c r="N41" s="269"/>
      <c r="O41" s="269"/>
      <c r="P41" s="270"/>
      <c r="Q41" s="270"/>
      <c r="R41" s="270"/>
      <c r="S41" s="271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</row>
    <row r="42" spans="1:15" ht="13.5" thickBot="1">
      <c r="A42" s="48"/>
      <c r="B42" s="285"/>
      <c r="C42" s="45">
        <v>4430</v>
      </c>
      <c r="D42" s="46" t="s">
        <v>30</v>
      </c>
      <c r="E42" s="55">
        <v>14000</v>
      </c>
      <c r="F42" s="283"/>
      <c r="G42" s="283"/>
      <c r="H42" s="283"/>
      <c r="N42" s="44"/>
      <c r="O42" s="44"/>
    </row>
    <row r="43" spans="1:15" ht="27" customHeight="1" thickBot="1">
      <c r="A43" s="7"/>
      <c r="B43" s="59">
        <v>71035</v>
      </c>
      <c r="C43" s="9"/>
      <c r="D43" s="34" t="s">
        <v>34</v>
      </c>
      <c r="E43" s="278">
        <f>SUM(E44:E45)</f>
        <v>55000</v>
      </c>
      <c r="F43" s="284"/>
      <c r="G43" s="284"/>
      <c r="H43" s="284"/>
      <c r="N43" s="44"/>
      <c r="O43" s="44"/>
    </row>
    <row r="44" spans="1:29" ht="12.75">
      <c r="A44" s="28"/>
      <c r="B44" s="317"/>
      <c r="C44" s="35">
        <v>2650</v>
      </c>
      <c r="D44" s="43" t="s">
        <v>23</v>
      </c>
      <c r="E44" s="37">
        <v>55000</v>
      </c>
      <c r="F44" s="283"/>
      <c r="G44" s="283"/>
      <c r="H44" s="283"/>
      <c r="N44" s="49"/>
      <c r="O44" s="49"/>
      <c r="P44" s="50"/>
      <c r="Q44" s="293"/>
      <c r="R44" s="293"/>
      <c r="S44" s="293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</row>
    <row r="45" spans="1:29" ht="16.5" thickBot="1">
      <c r="A45" s="48"/>
      <c r="B45" s="285"/>
      <c r="C45" s="45">
        <v>4300</v>
      </c>
      <c r="D45" s="46" t="s">
        <v>16</v>
      </c>
      <c r="E45" s="55"/>
      <c r="F45" s="283"/>
      <c r="G45" s="283"/>
      <c r="H45" s="283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</row>
    <row r="46" spans="1:29" ht="13.5" thickBot="1">
      <c r="A46" s="30">
        <v>750</v>
      </c>
      <c r="B46" s="320"/>
      <c r="C46" s="41"/>
      <c r="D46" s="27" t="s">
        <v>35</v>
      </c>
      <c r="E46" s="61">
        <f>SUM(E47,E54,E73)</f>
        <v>6805268</v>
      </c>
      <c r="F46" s="284"/>
      <c r="G46" s="284"/>
      <c r="H46" s="284"/>
      <c r="N46" s="295"/>
      <c r="O46" s="296"/>
      <c r="P46" s="299"/>
      <c r="Q46" s="299"/>
      <c r="R46" s="29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</row>
    <row r="47" spans="1:29" ht="13.5" thickBot="1">
      <c r="A47" s="28"/>
      <c r="B47" s="59">
        <v>75022</v>
      </c>
      <c r="C47" s="26"/>
      <c r="D47" s="29" t="s">
        <v>36</v>
      </c>
      <c r="E47" s="61">
        <f>SUM(E48:E53)</f>
        <v>333134</v>
      </c>
      <c r="F47" s="284"/>
      <c r="G47" s="284"/>
      <c r="H47" s="284"/>
      <c r="N47" s="295"/>
      <c r="O47" s="296"/>
      <c r="P47" s="299"/>
      <c r="Q47" s="299"/>
      <c r="R47" s="299"/>
      <c r="S47" s="29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</row>
    <row r="48" spans="1:29" ht="12.75">
      <c r="A48" s="28"/>
      <c r="B48" s="52"/>
      <c r="C48" s="17">
        <v>3030</v>
      </c>
      <c r="D48" s="3" t="s">
        <v>37</v>
      </c>
      <c r="E48" s="53">
        <v>314424</v>
      </c>
      <c r="F48" s="283"/>
      <c r="G48" s="283"/>
      <c r="H48" s="283"/>
      <c r="N48" s="295"/>
      <c r="O48" s="296"/>
      <c r="P48" s="299"/>
      <c r="Q48" s="299"/>
      <c r="R48" s="299"/>
      <c r="S48" s="29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</row>
    <row r="49" spans="1:29" ht="12.75">
      <c r="A49" s="28"/>
      <c r="B49" s="52"/>
      <c r="C49" s="17">
        <v>4210</v>
      </c>
      <c r="D49" s="3" t="s">
        <v>38</v>
      </c>
      <c r="E49" s="53">
        <v>9800</v>
      </c>
      <c r="F49" s="283"/>
      <c r="G49" s="283"/>
      <c r="H49" s="283"/>
      <c r="N49" s="295"/>
      <c r="O49" s="300"/>
      <c r="P49" s="299"/>
      <c r="Q49" s="299"/>
      <c r="R49" s="299"/>
      <c r="S49" s="29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</row>
    <row r="50" spans="1:29" ht="12.75">
      <c r="A50" s="28"/>
      <c r="B50" s="52"/>
      <c r="C50" s="17">
        <v>4300</v>
      </c>
      <c r="D50" s="3" t="s">
        <v>16</v>
      </c>
      <c r="E50" s="53">
        <v>6610</v>
      </c>
      <c r="F50" s="283"/>
      <c r="G50" s="283"/>
      <c r="H50" s="283"/>
      <c r="N50" s="295"/>
      <c r="O50" s="300"/>
      <c r="P50" s="299"/>
      <c r="Q50" s="299"/>
      <c r="R50" s="299"/>
      <c r="S50" s="29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12.75">
      <c r="A51" s="28"/>
      <c r="B51" s="52"/>
      <c r="C51" s="17">
        <v>4410</v>
      </c>
      <c r="D51" s="3" t="s">
        <v>39</v>
      </c>
      <c r="E51" s="53">
        <v>100</v>
      </c>
      <c r="F51" s="283"/>
      <c r="G51" s="283"/>
      <c r="H51" s="283"/>
      <c r="N51" s="295"/>
      <c r="O51" s="300"/>
      <c r="P51" s="299"/>
      <c r="Q51" s="299"/>
      <c r="R51" s="299"/>
      <c r="S51" s="29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12.75">
      <c r="A52" s="28"/>
      <c r="B52" s="52"/>
      <c r="C52" s="17">
        <v>4420</v>
      </c>
      <c r="D52" s="3" t="s">
        <v>40</v>
      </c>
      <c r="E52" s="53">
        <v>2000</v>
      </c>
      <c r="F52" s="283"/>
      <c r="G52" s="283"/>
      <c r="H52" s="283"/>
      <c r="N52" s="295"/>
      <c r="O52" s="300"/>
      <c r="P52" s="299"/>
      <c r="Q52" s="299"/>
      <c r="R52" s="299"/>
      <c r="S52" s="29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13.5" thickBot="1">
      <c r="A53" s="28"/>
      <c r="B53" s="52"/>
      <c r="C53" s="17">
        <v>4430</v>
      </c>
      <c r="D53" s="3" t="s">
        <v>30</v>
      </c>
      <c r="E53" s="53">
        <v>200</v>
      </c>
      <c r="F53" s="283"/>
      <c r="G53" s="283"/>
      <c r="H53" s="283"/>
      <c r="N53" s="295"/>
      <c r="O53" s="300"/>
      <c r="P53" s="299"/>
      <c r="Q53" s="299"/>
      <c r="R53" s="299"/>
      <c r="S53" s="29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</row>
    <row r="54" spans="1:29" ht="13.5" thickBot="1">
      <c r="A54" s="28"/>
      <c r="B54" s="59">
        <v>75023</v>
      </c>
      <c r="C54" s="26"/>
      <c r="D54" s="29" t="s">
        <v>41</v>
      </c>
      <c r="E54" s="61">
        <f>SUM(E55:E72)</f>
        <v>6056034</v>
      </c>
      <c r="F54" s="284"/>
      <c r="G54" s="284"/>
      <c r="H54" s="284"/>
      <c r="N54" s="295"/>
      <c r="O54" s="300"/>
      <c r="P54" s="299"/>
      <c r="Q54" s="299"/>
      <c r="R54" s="299"/>
      <c r="S54" s="29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</row>
    <row r="55" spans="1:29" ht="15">
      <c r="A55" s="28"/>
      <c r="B55" s="52"/>
      <c r="C55" s="17">
        <v>3020</v>
      </c>
      <c r="D55" s="3" t="s">
        <v>42</v>
      </c>
      <c r="E55" s="53">
        <v>15000</v>
      </c>
      <c r="F55" s="283"/>
      <c r="G55" s="283"/>
      <c r="H55" s="283"/>
      <c r="N55" s="269"/>
      <c r="O55" s="269"/>
      <c r="P55" s="270"/>
      <c r="Q55" s="270"/>
      <c r="R55" s="270"/>
      <c r="S55" s="271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</row>
    <row r="56" spans="1:15" ht="12.75">
      <c r="A56" s="28"/>
      <c r="B56" s="52"/>
      <c r="C56" s="17">
        <v>4010</v>
      </c>
      <c r="D56" s="3" t="s">
        <v>43</v>
      </c>
      <c r="E56" s="281">
        <v>3526084</v>
      </c>
      <c r="F56" s="310"/>
      <c r="G56" s="310"/>
      <c r="H56" s="310"/>
      <c r="N56" s="44"/>
      <c r="O56" s="44"/>
    </row>
    <row r="57" spans="1:15" ht="12.75">
      <c r="A57" s="28"/>
      <c r="B57" s="52"/>
      <c r="C57" s="17">
        <v>4040</v>
      </c>
      <c r="D57" s="3" t="s">
        <v>44</v>
      </c>
      <c r="E57" s="53">
        <v>288000</v>
      </c>
      <c r="F57" s="283"/>
      <c r="G57" s="283"/>
      <c r="H57" s="283"/>
      <c r="N57" s="44"/>
      <c r="O57" s="44"/>
    </row>
    <row r="58" spans="1:15" ht="12.75">
      <c r="A58" s="28"/>
      <c r="B58" s="52"/>
      <c r="C58" s="17">
        <v>4110</v>
      </c>
      <c r="D58" s="3" t="s">
        <v>45</v>
      </c>
      <c r="E58" s="53">
        <v>590000</v>
      </c>
      <c r="F58" s="283"/>
      <c r="G58" s="283"/>
      <c r="H58" s="283"/>
      <c r="N58" s="44"/>
      <c r="O58" s="44"/>
    </row>
    <row r="59" spans="1:15" ht="12.75">
      <c r="A59" s="28"/>
      <c r="B59" s="52"/>
      <c r="C59" s="17">
        <v>4120</v>
      </c>
      <c r="D59" s="1" t="s">
        <v>46</v>
      </c>
      <c r="E59" s="53">
        <v>88700</v>
      </c>
      <c r="F59" s="283"/>
      <c r="G59" s="283"/>
      <c r="H59" s="283"/>
      <c r="N59" s="44"/>
      <c r="O59" s="44"/>
    </row>
    <row r="60" spans="1:15" ht="12.75">
      <c r="A60" s="28"/>
      <c r="B60" s="52"/>
      <c r="C60" s="17">
        <v>4140</v>
      </c>
      <c r="D60" s="3" t="s">
        <v>70</v>
      </c>
      <c r="E60" s="53">
        <v>18000</v>
      </c>
      <c r="F60" s="283"/>
      <c r="G60" s="283"/>
      <c r="H60" s="283"/>
      <c r="N60" s="44"/>
      <c r="O60" s="44"/>
    </row>
    <row r="61" spans="1:15" ht="12.75">
      <c r="A61" s="28"/>
      <c r="B61" s="52"/>
      <c r="C61" s="17">
        <v>4170</v>
      </c>
      <c r="D61" s="3" t="s">
        <v>159</v>
      </c>
      <c r="E61" s="53">
        <v>10000</v>
      </c>
      <c r="F61" s="283"/>
      <c r="G61" s="283"/>
      <c r="H61" s="283"/>
      <c r="N61" s="44"/>
      <c r="O61" s="44"/>
    </row>
    <row r="62" spans="1:15" ht="12.75">
      <c r="A62" s="28"/>
      <c r="B62" s="52"/>
      <c r="C62" s="17">
        <v>4210</v>
      </c>
      <c r="D62" s="3" t="s">
        <v>38</v>
      </c>
      <c r="E62" s="53">
        <v>360000</v>
      </c>
      <c r="F62" s="283"/>
      <c r="G62" s="283"/>
      <c r="H62" s="283"/>
      <c r="N62" s="44"/>
      <c r="O62" s="44"/>
    </row>
    <row r="63" spans="1:15" ht="12.75">
      <c r="A63" s="28"/>
      <c r="B63" s="52"/>
      <c r="C63" s="17">
        <v>4260</v>
      </c>
      <c r="D63" s="3" t="s">
        <v>47</v>
      </c>
      <c r="E63" s="53">
        <v>159000</v>
      </c>
      <c r="F63" s="283"/>
      <c r="G63" s="283"/>
      <c r="H63" s="283"/>
      <c r="N63" s="44"/>
      <c r="O63" s="44"/>
    </row>
    <row r="64" spans="1:18" ht="12.75">
      <c r="A64" s="28"/>
      <c r="B64" s="52"/>
      <c r="C64" s="17">
        <v>4270</v>
      </c>
      <c r="D64" s="3" t="s">
        <v>48</v>
      </c>
      <c r="E64" s="53">
        <v>73500</v>
      </c>
      <c r="F64" s="283"/>
      <c r="G64" s="283"/>
      <c r="H64" s="283"/>
      <c r="N64" s="49"/>
      <c r="O64" s="49"/>
      <c r="P64" s="50"/>
      <c r="Q64" s="50"/>
      <c r="R64" s="50"/>
    </row>
    <row r="65" spans="1:29" ht="14.25" customHeight="1">
      <c r="A65" s="28"/>
      <c r="B65" s="52"/>
      <c r="C65" s="51">
        <v>4280</v>
      </c>
      <c r="D65" s="52" t="s">
        <v>49</v>
      </c>
      <c r="E65" s="53">
        <v>4000</v>
      </c>
      <c r="F65" s="283"/>
      <c r="G65" s="283"/>
      <c r="H65" s="283"/>
      <c r="N65" s="49"/>
      <c r="O65" s="49"/>
      <c r="P65" s="50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</row>
    <row r="66" spans="1:29" ht="15.75">
      <c r="A66" s="28"/>
      <c r="B66" s="52"/>
      <c r="C66" s="17">
        <v>4300</v>
      </c>
      <c r="D66" s="3" t="s">
        <v>16</v>
      </c>
      <c r="E66" s="53">
        <v>452000</v>
      </c>
      <c r="F66" s="283"/>
      <c r="G66" s="283"/>
      <c r="H66" s="283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</row>
    <row r="67" spans="1:29" ht="15.75">
      <c r="A67" s="28"/>
      <c r="B67" s="52"/>
      <c r="C67" s="17">
        <v>4350</v>
      </c>
      <c r="D67" s="3" t="s">
        <v>160</v>
      </c>
      <c r="E67" s="53">
        <v>7000</v>
      </c>
      <c r="F67" s="283"/>
      <c r="G67" s="283"/>
      <c r="H67" s="283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</row>
    <row r="68" spans="1:29" ht="12.75">
      <c r="A68" s="28"/>
      <c r="B68" s="52"/>
      <c r="C68" s="17">
        <v>4410</v>
      </c>
      <c r="D68" s="3" t="s">
        <v>39</v>
      </c>
      <c r="E68" s="53">
        <v>23500</v>
      </c>
      <c r="F68" s="283"/>
      <c r="G68" s="283"/>
      <c r="H68" s="283"/>
      <c r="N68" s="295"/>
      <c r="O68" s="296"/>
      <c r="P68" s="299"/>
      <c r="Q68" s="299"/>
      <c r="R68" s="29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</row>
    <row r="69" spans="1:29" ht="12.75">
      <c r="A69" s="28"/>
      <c r="B69" s="52"/>
      <c r="C69" s="17">
        <v>4420</v>
      </c>
      <c r="D69" s="3" t="s">
        <v>40</v>
      </c>
      <c r="E69" s="53">
        <v>6000</v>
      </c>
      <c r="F69" s="283"/>
      <c r="G69" s="283"/>
      <c r="H69" s="283"/>
      <c r="N69" s="295"/>
      <c r="O69" s="296"/>
      <c r="P69" s="299"/>
      <c r="Q69" s="299"/>
      <c r="R69" s="299"/>
      <c r="S69" s="29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</row>
    <row r="70" spans="1:29" ht="12.75">
      <c r="A70" s="28"/>
      <c r="B70" s="52"/>
      <c r="C70" s="17">
        <v>4430</v>
      </c>
      <c r="D70" s="3" t="s">
        <v>30</v>
      </c>
      <c r="E70" s="53">
        <v>45250</v>
      </c>
      <c r="F70" s="283"/>
      <c r="G70" s="283"/>
      <c r="H70" s="283"/>
      <c r="N70" s="295"/>
      <c r="O70" s="296"/>
      <c r="P70" s="299"/>
      <c r="Q70" s="299"/>
      <c r="R70" s="299"/>
      <c r="S70" s="29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</row>
    <row r="71" spans="1:29" ht="12.75">
      <c r="A71" s="28"/>
      <c r="B71" s="52"/>
      <c r="C71" s="17">
        <v>4440</v>
      </c>
      <c r="D71" s="3" t="s">
        <v>50</v>
      </c>
      <c r="E71" s="53">
        <v>90000</v>
      </c>
      <c r="F71" s="283"/>
      <c r="G71" s="283"/>
      <c r="H71" s="283"/>
      <c r="N71" s="295"/>
      <c r="O71" s="300"/>
      <c r="P71" s="299"/>
      <c r="Q71" s="299"/>
      <c r="R71" s="299"/>
      <c r="S71" s="29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</row>
    <row r="72" spans="1:29" ht="13.5" thickBot="1">
      <c r="A72" s="28"/>
      <c r="B72" s="52"/>
      <c r="C72" s="17">
        <v>6060</v>
      </c>
      <c r="D72" s="3" t="s">
        <v>31</v>
      </c>
      <c r="E72" s="53">
        <v>300000</v>
      </c>
      <c r="F72" s="283"/>
      <c r="G72" s="283"/>
      <c r="H72" s="283"/>
      <c r="N72" s="295"/>
      <c r="O72" s="300"/>
      <c r="P72" s="299"/>
      <c r="Q72" s="299"/>
      <c r="R72" s="299"/>
      <c r="S72" s="29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</row>
    <row r="73" spans="1:29" ht="13.5" thickBot="1">
      <c r="A73" s="28"/>
      <c r="B73" s="59">
        <v>75095</v>
      </c>
      <c r="C73" s="26"/>
      <c r="D73" s="29" t="s">
        <v>51</v>
      </c>
      <c r="E73" s="61">
        <f>SUM(E74:E80)</f>
        <v>416100</v>
      </c>
      <c r="F73" s="284"/>
      <c r="G73" s="284"/>
      <c r="H73" s="284"/>
      <c r="N73" s="295"/>
      <c r="O73" s="300"/>
      <c r="P73" s="299"/>
      <c r="Q73" s="299"/>
      <c r="R73" s="299"/>
      <c r="S73" s="29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</row>
    <row r="74" spans="1:29" ht="12.75">
      <c r="A74" s="28"/>
      <c r="B74" s="317"/>
      <c r="C74" s="51">
        <v>3020</v>
      </c>
      <c r="D74" s="52" t="s">
        <v>42</v>
      </c>
      <c r="E74" s="53">
        <v>23000</v>
      </c>
      <c r="F74" s="283"/>
      <c r="G74" s="283"/>
      <c r="H74" s="283"/>
      <c r="N74" s="295"/>
      <c r="O74" s="300"/>
      <c r="P74" s="299"/>
      <c r="Q74" s="299"/>
      <c r="R74" s="299"/>
      <c r="S74" s="29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</row>
    <row r="75" spans="1:29" ht="12.75">
      <c r="A75" s="28"/>
      <c r="B75" s="317"/>
      <c r="C75" s="51">
        <v>4170</v>
      </c>
      <c r="D75" s="52" t="s">
        <v>159</v>
      </c>
      <c r="E75" s="53">
        <v>9000</v>
      </c>
      <c r="F75" s="283"/>
      <c r="G75" s="283"/>
      <c r="H75" s="283"/>
      <c r="N75" s="295"/>
      <c r="O75" s="300"/>
      <c r="P75" s="299"/>
      <c r="Q75" s="299"/>
      <c r="R75" s="299"/>
      <c r="S75" s="29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</row>
    <row r="76" spans="1:29" ht="12.75">
      <c r="A76" s="28"/>
      <c r="B76" s="317"/>
      <c r="C76" s="51">
        <v>4210</v>
      </c>
      <c r="D76" s="52" t="s">
        <v>38</v>
      </c>
      <c r="E76" s="53">
        <v>85000</v>
      </c>
      <c r="F76" s="283"/>
      <c r="G76" s="283"/>
      <c r="H76" s="283"/>
      <c r="N76" s="295"/>
      <c r="O76" s="300"/>
      <c r="P76" s="299"/>
      <c r="Q76" s="299"/>
      <c r="R76" s="299"/>
      <c r="S76" s="29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</row>
    <row r="77" spans="1:29" ht="15">
      <c r="A77" s="28"/>
      <c r="B77" s="317"/>
      <c r="C77" s="51">
        <v>4300</v>
      </c>
      <c r="D77" s="52" t="s">
        <v>16</v>
      </c>
      <c r="E77" s="53">
        <v>71500</v>
      </c>
      <c r="F77" s="283"/>
      <c r="G77" s="283"/>
      <c r="H77" s="283"/>
      <c r="N77" s="269"/>
      <c r="O77" s="269"/>
      <c r="P77" s="270"/>
      <c r="Q77" s="270"/>
      <c r="R77" s="270"/>
      <c r="S77" s="271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</row>
    <row r="78" spans="1:29" ht="15">
      <c r="A78" s="28"/>
      <c r="B78" s="317"/>
      <c r="C78" s="51">
        <v>4350</v>
      </c>
      <c r="D78" s="52" t="s">
        <v>160</v>
      </c>
      <c r="E78" s="53">
        <v>10600</v>
      </c>
      <c r="F78" s="283"/>
      <c r="G78" s="283"/>
      <c r="H78" s="283"/>
      <c r="N78" s="269"/>
      <c r="O78" s="269"/>
      <c r="P78" s="270"/>
      <c r="Q78" s="270"/>
      <c r="R78" s="270"/>
      <c r="S78" s="271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</row>
    <row r="79" spans="1:15" ht="14.25" customHeight="1">
      <c r="A79" s="28"/>
      <c r="B79" s="52"/>
      <c r="C79" s="51">
        <v>4430</v>
      </c>
      <c r="D79" s="52" t="s">
        <v>30</v>
      </c>
      <c r="E79" s="53">
        <v>17000</v>
      </c>
      <c r="F79" s="283"/>
      <c r="G79" s="283"/>
      <c r="H79" s="283"/>
      <c r="N79" s="44"/>
      <c r="O79" s="44"/>
    </row>
    <row r="80" spans="1:15" ht="13.5" customHeight="1" thickBot="1">
      <c r="A80" s="28"/>
      <c r="B80" s="52"/>
      <c r="C80" s="51">
        <v>6060</v>
      </c>
      <c r="D80" s="52" t="s">
        <v>31</v>
      </c>
      <c r="E80" s="53">
        <v>200000</v>
      </c>
      <c r="F80" s="283"/>
      <c r="G80" s="283"/>
      <c r="H80" s="283"/>
      <c r="N80" s="44"/>
      <c r="O80" s="44"/>
    </row>
    <row r="81" spans="1:15" ht="13.5" thickBot="1">
      <c r="A81" s="30">
        <v>754</v>
      </c>
      <c r="B81" s="320"/>
      <c r="C81" s="26"/>
      <c r="D81" s="27" t="s">
        <v>52</v>
      </c>
      <c r="E81" s="61">
        <f>SUM(E82,E84,E89)</f>
        <v>1443872</v>
      </c>
      <c r="F81" s="284"/>
      <c r="G81" s="284"/>
      <c r="H81" s="284"/>
      <c r="N81" s="44"/>
      <c r="O81" s="44"/>
    </row>
    <row r="82" spans="1:15" ht="13.5" thickBot="1">
      <c r="A82" s="28"/>
      <c r="B82" s="59">
        <v>75412</v>
      </c>
      <c r="C82" s="26"/>
      <c r="D82" s="29" t="s">
        <v>53</v>
      </c>
      <c r="E82" s="61">
        <f>SUM(E83)</f>
        <v>50000</v>
      </c>
      <c r="F82" s="284"/>
      <c r="G82" s="284"/>
      <c r="H82" s="284"/>
      <c r="N82" s="44"/>
      <c r="O82" s="44"/>
    </row>
    <row r="83" spans="1:15" ht="26.25" thickBot="1">
      <c r="A83" s="28"/>
      <c r="B83" s="52"/>
      <c r="C83" s="17">
        <v>2630</v>
      </c>
      <c r="D83" s="73" t="s">
        <v>54</v>
      </c>
      <c r="E83" s="53">
        <v>50000</v>
      </c>
      <c r="F83" s="283"/>
      <c r="G83" s="283"/>
      <c r="H83" s="283"/>
      <c r="N83" s="44"/>
      <c r="O83" s="44"/>
    </row>
    <row r="84" spans="1:29" ht="17.25" customHeight="1" thickBot="1">
      <c r="A84" s="28"/>
      <c r="B84" s="59">
        <v>75414</v>
      </c>
      <c r="C84" s="60"/>
      <c r="D84" s="72" t="s">
        <v>55</v>
      </c>
      <c r="E84" s="61">
        <f>SUM(E85:E88)</f>
        <v>20000</v>
      </c>
      <c r="F84" s="284"/>
      <c r="G84" s="284"/>
      <c r="H84" s="284"/>
      <c r="N84" s="49"/>
      <c r="O84" s="49"/>
      <c r="P84" s="50"/>
      <c r="Q84" s="293"/>
      <c r="R84" s="293"/>
      <c r="S84" s="293"/>
      <c r="T84" s="293"/>
      <c r="U84" s="293"/>
      <c r="V84" s="293"/>
      <c r="W84" s="293"/>
      <c r="X84" s="293"/>
      <c r="Y84" s="293"/>
      <c r="Z84" s="293"/>
      <c r="AA84" s="293"/>
      <c r="AB84" s="293"/>
      <c r="AC84" s="293"/>
    </row>
    <row r="85" spans="1:29" ht="17.25" customHeight="1">
      <c r="A85" s="28"/>
      <c r="B85" s="317"/>
      <c r="C85" s="51">
        <v>3030</v>
      </c>
      <c r="D85" s="52" t="s">
        <v>42</v>
      </c>
      <c r="E85" s="53">
        <v>5.4</v>
      </c>
      <c r="F85" s="284"/>
      <c r="G85" s="284"/>
      <c r="H85" s="284"/>
      <c r="N85" s="49"/>
      <c r="O85" s="49"/>
      <c r="P85" s="50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</row>
    <row r="86" spans="1:29" ht="15.75">
      <c r="A86" s="28"/>
      <c r="B86" s="317"/>
      <c r="C86" s="17">
        <v>4210</v>
      </c>
      <c r="D86" s="3" t="s">
        <v>38</v>
      </c>
      <c r="E86" s="53">
        <v>12000</v>
      </c>
      <c r="F86" s="283"/>
      <c r="G86" s="283"/>
      <c r="H86" s="283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</row>
    <row r="87" spans="1:29" ht="12.75">
      <c r="A87" s="28"/>
      <c r="B87" s="317"/>
      <c r="C87" s="17">
        <v>4260</v>
      </c>
      <c r="D87" s="3" t="s">
        <v>47</v>
      </c>
      <c r="E87" s="53">
        <v>1994.6</v>
      </c>
      <c r="F87" s="283"/>
      <c r="G87" s="283"/>
      <c r="H87" s="283"/>
      <c r="N87" s="305"/>
      <c r="O87" s="296"/>
      <c r="P87" s="299"/>
      <c r="Q87" s="299"/>
      <c r="R87" s="29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</row>
    <row r="88" spans="1:29" ht="13.5" thickBot="1">
      <c r="A88" s="28"/>
      <c r="B88" s="52"/>
      <c r="C88" s="17">
        <v>4300</v>
      </c>
      <c r="D88" s="3" t="s">
        <v>16</v>
      </c>
      <c r="E88" s="53">
        <v>6000</v>
      </c>
      <c r="F88" s="283"/>
      <c r="G88" s="283"/>
      <c r="H88" s="283"/>
      <c r="N88" s="305"/>
      <c r="O88" s="296"/>
      <c r="P88" s="299"/>
      <c r="Q88" s="299"/>
      <c r="R88" s="29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</row>
    <row r="89" spans="1:29" ht="13.5" thickBot="1">
      <c r="A89" s="28"/>
      <c r="B89" s="59">
        <v>75416</v>
      </c>
      <c r="C89" s="26"/>
      <c r="D89" s="29" t="s">
        <v>56</v>
      </c>
      <c r="E89" s="61">
        <f>SUM(E90:E102)</f>
        <v>1373872</v>
      </c>
      <c r="F89" s="284"/>
      <c r="G89" s="284"/>
      <c r="H89" s="284"/>
      <c r="N89" s="305"/>
      <c r="O89" s="298"/>
      <c r="P89" s="299"/>
      <c r="Q89" s="299"/>
      <c r="R89" s="29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</row>
    <row r="90" spans="1:29" ht="12.75">
      <c r="A90" s="28"/>
      <c r="B90" s="52"/>
      <c r="C90" s="17">
        <v>3020</v>
      </c>
      <c r="D90" s="3" t="s">
        <v>42</v>
      </c>
      <c r="E90" s="53">
        <v>41800</v>
      </c>
      <c r="F90" s="283"/>
      <c r="G90" s="283"/>
      <c r="H90" s="283"/>
      <c r="N90" s="305"/>
      <c r="O90" s="301"/>
      <c r="P90" s="299"/>
      <c r="Q90" s="299"/>
      <c r="R90" s="29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</row>
    <row r="91" spans="1:29" ht="12.75">
      <c r="A91" s="28"/>
      <c r="B91" s="52"/>
      <c r="C91" s="17">
        <v>4010</v>
      </c>
      <c r="D91" s="3" t="s">
        <v>43</v>
      </c>
      <c r="E91" s="53">
        <v>673500</v>
      </c>
      <c r="F91" s="283"/>
      <c r="G91" s="283"/>
      <c r="H91" s="283"/>
      <c r="N91" s="305"/>
      <c r="O91" s="300"/>
      <c r="P91" s="299"/>
      <c r="Q91" s="299"/>
      <c r="R91" s="29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</row>
    <row r="92" spans="1:29" ht="12.75">
      <c r="A92" s="28"/>
      <c r="B92" s="52"/>
      <c r="C92" s="17">
        <v>4040</v>
      </c>
      <c r="D92" s="3" t="s">
        <v>44</v>
      </c>
      <c r="E92" s="53">
        <v>51000</v>
      </c>
      <c r="F92" s="283"/>
      <c r="G92" s="283"/>
      <c r="H92" s="283"/>
      <c r="N92" s="305"/>
      <c r="O92" s="300"/>
      <c r="P92" s="299"/>
      <c r="Q92" s="299"/>
      <c r="R92" s="29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</row>
    <row r="93" spans="1:29" ht="13.5" thickBot="1">
      <c r="A93" s="48"/>
      <c r="B93" s="285"/>
      <c r="C93" s="54">
        <v>4110</v>
      </c>
      <c r="D93" s="285" t="s">
        <v>45</v>
      </c>
      <c r="E93" s="55">
        <v>118700</v>
      </c>
      <c r="F93" s="283"/>
      <c r="G93" s="283"/>
      <c r="H93" s="283"/>
      <c r="N93" s="302"/>
      <c r="O93" s="301"/>
      <c r="P93" s="299"/>
      <c r="Q93" s="299"/>
      <c r="R93" s="29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</row>
    <row r="94" spans="1:29" ht="12.75">
      <c r="A94" s="7"/>
      <c r="B94" s="43"/>
      <c r="C94" s="9">
        <v>4120</v>
      </c>
      <c r="D94" s="10" t="s">
        <v>46</v>
      </c>
      <c r="E94" s="37">
        <v>16900</v>
      </c>
      <c r="F94" s="283"/>
      <c r="G94" s="283"/>
      <c r="H94" s="283"/>
      <c r="N94" s="302"/>
      <c r="O94" s="301"/>
      <c r="P94" s="304"/>
      <c r="Q94" s="304"/>
      <c r="R94" s="304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</row>
    <row r="95" spans="1:29" ht="12.75">
      <c r="A95" s="28"/>
      <c r="B95" s="52"/>
      <c r="C95" s="17">
        <v>4210</v>
      </c>
      <c r="D95" s="3" t="s">
        <v>38</v>
      </c>
      <c r="E95" s="53">
        <v>80750</v>
      </c>
      <c r="F95" s="283"/>
      <c r="G95" s="283"/>
      <c r="H95" s="283"/>
      <c r="N95" s="305"/>
      <c r="O95" s="300"/>
      <c r="P95" s="299"/>
      <c r="Q95" s="299"/>
      <c r="R95" s="29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</row>
    <row r="96" spans="1:29" ht="15">
      <c r="A96" s="28"/>
      <c r="B96" s="52"/>
      <c r="C96" s="17">
        <v>4270</v>
      </c>
      <c r="D96" s="3" t="s">
        <v>48</v>
      </c>
      <c r="E96" s="53">
        <v>10000</v>
      </c>
      <c r="F96" s="283"/>
      <c r="G96" s="283"/>
      <c r="H96" s="283"/>
      <c r="N96" s="269"/>
      <c r="O96" s="269"/>
      <c r="P96" s="270"/>
      <c r="Q96" s="270"/>
      <c r="R96" s="270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</row>
    <row r="97" spans="1:15" ht="12.75">
      <c r="A97" s="28"/>
      <c r="B97" s="52"/>
      <c r="C97" s="17">
        <v>4280</v>
      </c>
      <c r="D97" s="3" t="s">
        <v>49</v>
      </c>
      <c r="E97" s="53">
        <v>1500</v>
      </c>
      <c r="F97" s="283"/>
      <c r="G97" s="283"/>
      <c r="H97" s="283"/>
      <c r="N97" s="44"/>
      <c r="O97" s="44"/>
    </row>
    <row r="98" spans="1:15" ht="12.75">
      <c r="A98" s="28"/>
      <c r="B98" s="52"/>
      <c r="C98" s="17">
        <v>4300</v>
      </c>
      <c r="D98" s="3" t="s">
        <v>16</v>
      </c>
      <c r="E98" s="53">
        <v>335780</v>
      </c>
      <c r="F98" s="283"/>
      <c r="G98" s="283"/>
      <c r="H98" s="283"/>
      <c r="N98" s="44"/>
      <c r="O98" s="44"/>
    </row>
    <row r="99" spans="1:29" ht="15" customHeight="1">
      <c r="A99" s="28"/>
      <c r="B99" s="52"/>
      <c r="C99" s="51">
        <v>4410</v>
      </c>
      <c r="D99" s="3" t="s">
        <v>39</v>
      </c>
      <c r="E99" s="53">
        <v>1000</v>
      </c>
      <c r="F99" s="283"/>
      <c r="G99" s="283"/>
      <c r="H99" s="283"/>
      <c r="N99" s="49"/>
      <c r="O99" s="49"/>
      <c r="P99" s="50"/>
      <c r="Q99" s="293"/>
      <c r="R99" s="293"/>
      <c r="S99" s="293"/>
      <c r="T99" s="293"/>
      <c r="U99" s="293"/>
      <c r="V99" s="293"/>
      <c r="W99" s="293"/>
      <c r="X99" s="293"/>
      <c r="Y99" s="293"/>
      <c r="Z99" s="293"/>
      <c r="AA99" s="293"/>
      <c r="AB99" s="293"/>
      <c r="AC99" s="293"/>
    </row>
    <row r="100" spans="1:29" ht="12.75" customHeight="1">
      <c r="A100" s="28"/>
      <c r="B100" s="52"/>
      <c r="C100" s="17">
        <v>4430</v>
      </c>
      <c r="D100" s="3" t="s">
        <v>30</v>
      </c>
      <c r="E100" s="53">
        <v>17250</v>
      </c>
      <c r="F100" s="283"/>
      <c r="G100" s="283"/>
      <c r="H100" s="283"/>
      <c r="N100" s="294"/>
      <c r="O100" s="294"/>
      <c r="P100" s="294"/>
      <c r="Q100" s="294"/>
      <c r="R100" s="294"/>
      <c r="S100" s="294"/>
      <c r="T100" s="294"/>
      <c r="U100" s="294"/>
      <c r="V100" s="294"/>
      <c r="W100" s="294"/>
      <c r="X100" s="294"/>
      <c r="Y100" s="294"/>
      <c r="Z100" s="294"/>
      <c r="AA100" s="294"/>
      <c r="AB100" s="294"/>
      <c r="AC100" s="294"/>
    </row>
    <row r="101" spans="1:29" ht="12.75">
      <c r="A101" s="28"/>
      <c r="B101" s="52"/>
      <c r="C101" s="17">
        <v>4440</v>
      </c>
      <c r="D101" s="3" t="s">
        <v>50</v>
      </c>
      <c r="E101" s="53">
        <v>25692</v>
      </c>
      <c r="F101" s="283"/>
      <c r="G101" s="283"/>
      <c r="H101" s="283"/>
      <c r="N101" s="305"/>
      <c r="O101" s="296"/>
      <c r="P101" s="299"/>
      <c r="Q101" s="304"/>
      <c r="R101" s="304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</row>
    <row r="102" spans="1:29" ht="13.5" thickBot="1">
      <c r="A102" s="48"/>
      <c r="B102" s="285"/>
      <c r="C102" s="45"/>
      <c r="D102" s="46"/>
      <c r="E102" s="55"/>
      <c r="F102" s="283"/>
      <c r="G102" s="283"/>
      <c r="H102" s="283"/>
      <c r="N102" s="305"/>
      <c r="O102" s="296"/>
      <c r="P102" s="299"/>
      <c r="Q102" s="304"/>
      <c r="R102" s="304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</row>
    <row r="103" spans="1:29" ht="51.75" thickBot="1">
      <c r="A103" s="606">
        <v>756</v>
      </c>
      <c r="B103" s="607"/>
      <c r="C103" s="289"/>
      <c r="D103" s="608" t="s">
        <v>57</v>
      </c>
      <c r="E103" s="277">
        <f>SUM(E104)</f>
        <v>27000</v>
      </c>
      <c r="F103" s="284"/>
      <c r="G103" s="284"/>
      <c r="H103" s="284"/>
      <c r="N103" s="305"/>
      <c r="O103" s="296"/>
      <c r="P103" s="299"/>
      <c r="Q103" s="304"/>
      <c r="R103" s="304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</row>
    <row r="104" spans="1:29" ht="26.25" thickBot="1">
      <c r="A104" s="28"/>
      <c r="B104" s="70">
        <v>75647</v>
      </c>
      <c r="C104" s="26"/>
      <c r="D104" s="64" t="s">
        <v>58</v>
      </c>
      <c r="E104" s="61">
        <f>SUM(E105)</f>
        <v>27000</v>
      </c>
      <c r="F104" s="284"/>
      <c r="G104" s="284"/>
      <c r="H104" s="284"/>
      <c r="N104" s="305"/>
      <c r="O104" s="300"/>
      <c r="P104" s="299"/>
      <c r="Q104" s="304"/>
      <c r="R104" s="304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</row>
    <row r="105" spans="1:29" ht="13.5" thickBot="1">
      <c r="A105" s="28"/>
      <c r="B105" s="52"/>
      <c r="C105" s="17">
        <v>4300</v>
      </c>
      <c r="D105" s="62" t="s">
        <v>16</v>
      </c>
      <c r="E105" s="53">
        <v>27000</v>
      </c>
      <c r="F105" s="283"/>
      <c r="G105" s="283"/>
      <c r="H105" s="283"/>
      <c r="N105" s="305"/>
      <c r="O105" s="300"/>
      <c r="P105" s="299"/>
      <c r="Q105" s="304"/>
      <c r="R105" s="304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</row>
    <row r="106" spans="1:29" ht="13.5" thickBot="1">
      <c r="A106" s="30">
        <v>757</v>
      </c>
      <c r="B106" s="320"/>
      <c r="C106" s="26"/>
      <c r="D106" s="57" t="s">
        <v>59</v>
      </c>
      <c r="E106" s="61">
        <f>SUM(E107,E109)</f>
        <v>486565</v>
      </c>
      <c r="F106" s="284"/>
      <c r="G106" s="284"/>
      <c r="H106" s="284"/>
      <c r="N106" s="305"/>
      <c r="O106" s="300"/>
      <c r="P106" s="299"/>
      <c r="Q106" s="304"/>
      <c r="R106" s="304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</row>
    <row r="107" spans="1:29" ht="39" thickBot="1">
      <c r="A107" s="65"/>
      <c r="B107" s="59">
        <v>75702</v>
      </c>
      <c r="C107" s="9"/>
      <c r="D107" s="66" t="s">
        <v>60</v>
      </c>
      <c r="E107" s="278">
        <f>SUM(E108:E108)</f>
        <v>378881</v>
      </c>
      <c r="F107" s="284"/>
      <c r="G107" s="284"/>
      <c r="H107" s="284"/>
      <c r="N107" s="305"/>
      <c r="O107" s="300"/>
      <c r="P107" s="299"/>
      <c r="Q107" s="304"/>
      <c r="R107" s="304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</row>
    <row r="108" spans="1:29" ht="26.25" thickBot="1">
      <c r="A108" s="65"/>
      <c r="B108" s="317"/>
      <c r="C108" s="67">
        <v>8070</v>
      </c>
      <c r="D108" s="68" t="s">
        <v>61</v>
      </c>
      <c r="E108" s="37">
        <v>378881</v>
      </c>
      <c r="F108" s="283"/>
      <c r="G108" s="283"/>
      <c r="H108" s="283"/>
      <c r="N108" s="302"/>
      <c r="O108" s="301"/>
      <c r="P108" s="304"/>
      <c r="Q108" s="304"/>
      <c r="R108" s="304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</row>
    <row r="109" spans="1:29" ht="39" thickBot="1">
      <c r="A109" s="65"/>
      <c r="B109" s="321">
        <v>75704</v>
      </c>
      <c r="C109" s="26"/>
      <c r="D109" s="64" t="s">
        <v>62</v>
      </c>
      <c r="E109" s="61">
        <f>SUM(E110)</f>
        <v>107684</v>
      </c>
      <c r="F109" s="284"/>
      <c r="G109" s="284"/>
      <c r="H109" s="284"/>
      <c r="N109" s="305"/>
      <c r="O109" s="300"/>
      <c r="P109" s="299"/>
      <c r="Q109" s="304"/>
      <c r="R109" s="304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</row>
    <row r="110" spans="1:29" ht="27.75" customHeight="1" thickBot="1">
      <c r="A110" s="65"/>
      <c r="B110" s="319"/>
      <c r="C110" s="35">
        <v>8020</v>
      </c>
      <c r="D110" s="58" t="s">
        <v>63</v>
      </c>
      <c r="E110" s="37">
        <v>107684</v>
      </c>
      <c r="F110" s="283"/>
      <c r="G110" s="283"/>
      <c r="H110" s="283"/>
      <c r="N110" s="269"/>
      <c r="O110" s="269"/>
      <c r="P110" s="270"/>
      <c r="Q110" s="270"/>
      <c r="R110" s="270"/>
      <c r="S110" s="286"/>
      <c r="T110" s="286"/>
      <c r="U110" s="286"/>
      <c r="V110" s="286"/>
      <c r="W110" s="286"/>
      <c r="X110" s="286"/>
      <c r="Y110" s="286"/>
      <c r="Z110" s="286"/>
      <c r="AA110" s="286"/>
      <c r="AB110" s="286"/>
      <c r="AC110" s="286"/>
    </row>
    <row r="111" spans="1:15" ht="13.5" customHeight="1" thickBot="1">
      <c r="A111" s="30">
        <v>758</v>
      </c>
      <c r="B111" s="320"/>
      <c r="C111" s="26"/>
      <c r="D111" s="64" t="s">
        <v>64</v>
      </c>
      <c r="E111" s="61">
        <f>SUM(E112)</f>
        <v>200000</v>
      </c>
      <c r="F111" s="284"/>
      <c r="G111" s="284"/>
      <c r="H111" s="284"/>
      <c r="N111" s="44"/>
      <c r="O111" s="44"/>
    </row>
    <row r="112" spans="1:29" ht="14.25" customHeight="1" thickBot="1">
      <c r="A112" s="28"/>
      <c r="B112" s="59">
        <v>75818</v>
      </c>
      <c r="C112" s="26"/>
      <c r="D112" s="56" t="s">
        <v>65</v>
      </c>
      <c r="E112" s="61">
        <f>SUM(E113)</f>
        <v>200000</v>
      </c>
      <c r="F112" s="284"/>
      <c r="G112" s="284"/>
      <c r="H112" s="284"/>
      <c r="N112" s="269"/>
      <c r="O112" s="306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</row>
    <row r="113" spans="1:8" ht="13.5" thickBot="1">
      <c r="A113" s="28"/>
      <c r="B113" s="52"/>
      <c r="C113" s="9">
        <v>4810</v>
      </c>
      <c r="D113" s="36" t="s">
        <v>66</v>
      </c>
      <c r="E113" s="37">
        <v>200000</v>
      </c>
      <c r="F113" s="283"/>
      <c r="G113" s="283"/>
      <c r="H113" s="283"/>
    </row>
    <row r="114" spans="1:27" ht="13.5" thickBot="1">
      <c r="A114" s="30">
        <v>801</v>
      </c>
      <c r="B114" s="320"/>
      <c r="C114" s="26"/>
      <c r="D114" s="57" t="s">
        <v>67</v>
      </c>
      <c r="E114" s="61">
        <f>SUM(E115,E154,E134,E172,E175,E177)</f>
        <v>19108414</v>
      </c>
      <c r="F114" s="284"/>
      <c r="G114" s="284"/>
      <c r="H114" s="284"/>
      <c r="Q114" s="69"/>
      <c r="AA114" s="69"/>
    </row>
    <row r="115" spans="1:8" ht="18.75" customHeight="1" thickBot="1">
      <c r="A115" s="8"/>
      <c r="B115" s="70">
        <v>80101</v>
      </c>
      <c r="C115" s="71"/>
      <c r="D115" s="72" t="s">
        <v>68</v>
      </c>
      <c r="E115" s="61">
        <f>SUM(E116:E133)</f>
        <v>6642233</v>
      </c>
      <c r="F115" s="284"/>
      <c r="G115" s="284"/>
      <c r="H115" s="284"/>
    </row>
    <row r="116" spans="1:8" ht="25.5">
      <c r="A116" s="28"/>
      <c r="B116" s="317"/>
      <c r="C116" s="9">
        <v>2650</v>
      </c>
      <c r="D116" s="73" t="s">
        <v>69</v>
      </c>
      <c r="E116" s="37">
        <v>75000</v>
      </c>
      <c r="F116" s="283"/>
      <c r="G116" s="283"/>
      <c r="H116" s="283"/>
    </row>
    <row r="117" spans="1:8" ht="12.75">
      <c r="A117" s="28"/>
      <c r="B117" s="52"/>
      <c r="C117" s="17">
        <v>3020</v>
      </c>
      <c r="D117" s="3" t="s">
        <v>42</v>
      </c>
      <c r="E117" s="53">
        <v>25296</v>
      </c>
      <c r="F117" s="283"/>
      <c r="G117" s="283"/>
      <c r="H117" s="283"/>
    </row>
    <row r="118" spans="1:8" ht="12.75">
      <c r="A118" s="28"/>
      <c r="B118" s="52"/>
      <c r="C118" s="17">
        <v>4010</v>
      </c>
      <c r="D118" s="3" t="s">
        <v>43</v>
      </c>
      <c r="E118" s="53">
        <v>4154066</v>
      </c>
      <c r="F118" s="283"/>
      <c r="G118" s="283"/>
      <c r="H118" s="283"/>
    </row>
    <row r="119" spans="1:8" ht="12.75">
      <c r="A119" s="28"/>
      <c r="B119" s="52"/>
      <c r="C119" s="17">
        <v>4040</v>
      </c>
      <c r="D119" s="3" t="s">
        <v>44</v>
      </c>
      <c r="E119" s="53">
        <v>343760</v>
      </c>
      <c r="F119" s="283"/>
      <c r="G119" s="283"/>
      <c r="H119" s="283"/>
    </row>
    <row r="120" spans="1:8" ht="12.75">
      <c r="A120" s="28"/>
      <c r="B120" s="52"/>
      <c r="C120" s="17">
        <v>4110</v>
      </c>
      <c r="D120" s="3" t="s">
        <v>45</v>
      </c>
      <c r="E120" s="53">
        <v>792954</v>
      </c>
      <c r="F120" s="283"/>
      <c r="G120" s="283"/>
      <c r="H120" s="283"/>
    </row>
    <row r="121" spans="1:8" ht="12.75">
      <c r="A121" s="28"/>
      <c r="B121" s="52"/>
      <c r="C121" s="17">
        <v>4120</v>
      </c>
      <c r="D121" s="3" t="s">
        <v>46</v>
      </c>
      <c r="E121" s="53">
        <v>108443</v>
      </c>
      <c r="F121" s="283"/>
      <c r="G121" s="283"/>
      <c r="H121" s="283"/>
    </row>
    <row r="122" spans="1:8" ht="12.75">
      <c r="A122" s="28"/>
      <c r="B122" s="52"/>
      <c r="C122" s="17">
        <v>4140</v>
      </c>
      <c r="D122" s="3" t="s">
        <v>70</v>
      </c>
      <c r="E122" s="53">
        <v>500</v>
      </c>
      <c r="F122" s="283"/>
      <c r="G122" s="283"/>
      <c r="H122" s="283"/>
    </row>
    <row r="123" spans="1:8" ht="12.75">
      <c r="A123" s="28"/>
      <c r="B123" s="52"/>
      <c r="C123" s="17">
        <v>4170</v>
      </c>
      <c r="D123" s="3" t="s">
        <v>159</v>
      </c>
      <c r="E123" s="53">
        <v>20400</v>
      </c>
      <c r="F123" s="283"/>
      <c r="G123" s="283"/>
      <c r="H123" s="283"/>
    </row>
    <row r="124" spans="1:8" ht="12.75">
      <c r="A124" s="28"/>
      <c r="B124" s="52"/>
      <c r="C124" s="17">
        <v>4210</v>
      </c>
      <c r="D124" s="3" t="s">
        <v>38</v>
      </c>
      <c r="E124" s="53">
        <v>217095</v>
      </c>
      <c r="F124" s="283"/>
      <c r="G124" s="283"/>
      <c r="H124" s="283"/>
    </row>
    <row r="125" spans="1:8" ht="12.75">
      <c r="A125" s="28"/>
      <c r="B125" s="52"/>
      <c r="C125" s="17">
        <v>4260</v>
      </c>
      <c r="D125" s="3" t="s">
        <v>47</v>
      </c>
      <c r="E125" s="53">
        <v>332500</v>
      </c>
      <c r="F125" s="283"/>
      <c r="G125" s="283"/>
      <c r="H125" s="283"/>
    </row>
    <row r="126" spans="1:8" ht="12.75">
      <c r="A126" s="28"/>
      <c r="B126" s="52"/>
      <c r="C126" s="17">
        <v>4270</v>
      </c>
      <c r="D126" s="3" t="s">
        <v>48</v>
      </c>
      <c r="E126" s="53">
        <v>24400</v>
      </c>
      <c r="F126" s="283"/>
      <c r="G126" s="283"/>
      <c r="H126" s="283"/>
    </row>
    <row r="127" spans="1:8" ht="12.75">
      <c r="A127" s="28"/>
      <c r="B127" s="52"/>
      <c r="C127" s="17">
        <v>4280</v>
      </c>
      <c r="D127" s="3" t="s">
        <v>49</v>
      </c>
      <c r="E127" s="53">
        <v>6800</v>
      </c>
      <c r="F127" s="283"/>
      <c r="G127" s="283"/>
      <c r="H127" s="283"/>
    </row>
    <row r="128" spans="1:8" ht="12.75">
      <c r="A128" s="28"/>
      <c r="B128" s="52"/>
      <c r="C128" s="17">
        <v>4300</v>
      </c>
      <c r="D128" s="3" t="s">
        <v>16</v>
      </c>
      <c r="E128" s="53">
        <v>57650</v>
      </c>
      <c r="F128" s="283"/>
      <c r="G128" s="283"/>
      <c r="H128" s="283"/>
    </row>
    <row r="129" spans="1:8" ht="12.75">
      <c r="A129" s="28"/>
      <c r="B129" s="52"/>
      <c r="C129" s="17">
        <v>4350</v>
      </c>
      <c r="D129" s="3" t="s">
        <v>160</v>
      </c>
      <c r="E129" s="53">
        <v>3000</v>
      </c>
      <c r="F129" s="283"/>
      <c r="G129" s="283"/>
      <c r="H129" s="283"/>
    </row>
    <row r="130" spans="1:8" ht="12.75">
      <c r="A130" s="28"/>
      <c r="B130" s="52"/>
      <c r="C130" s="17">
        <v>4410</v>
      </c>
      <c r="D130" s="3" t="s">
        <v>39</v>
      </c>
      <c r="E130" s="53">
        <v>400</v>
      </c>
      <c r="F130" s="283"/>
      <c r="G130" s="283"/>
      <c r="H130" s="283"/>
    </row>
    <row r="131" spans="1:8" ht="12.75">
      <c r="A131" s="28"/>
      <c r="B131" s="52"/>
      <c r="C131" s="17">
        <v>4440</v>
      </c>
      <c r="D131" s="3" t="s">
        <v>50</v>
      </c>
      <c r="E131" s="53">
        <v>344969</v>
      </c>
      <c r="F131" s="283"/>
      <c r="G131" s="283"/>
      <c r="H131" s="283"/>
    </row>
    <row r="132" spans="1:8" ht="12.75">
      <c r="A132" s="28"/>
      <c r="B132" s="52"/>
      <c r="C132" s="17">
        <v>6050</v>
      </c>
      <c r="D132" s="3" t="s">
        <v>106</v>
      </c>
      <c r="E132" s="53">
        <v>11000</v>
      </c>
      <c r="F132" s="283"/>
      <c r="G132" s="283"/>
      <c r="H132" s="283"/>
    </row>
    <row r="133" spans="1:8" ht="39" thickBot="1">
      <c r="A133" s="28"/>
      <c r="B133" s="52"/>
      <c r="C133" s="51">
        <v>6210</v>
      </c>
      <c r="D133" s="73" t="s">
        <v>71</v>
      </c>
      <c r="E133" s="53">
        <v>124000</v>
      </c>
      <c r="F133" s="283"/>
      <c r="G133" s="283"/>
      <c r="H133" s="283"/>
    </row>
    <row r="134" spans="1:8" ht="13.5" thickBot="1">
      <c r="A134" s="48"/>
      <c r="B134" s="59">
        <v>80104</v>
      </c>
      <c r="C134" s="26"/>
      <c r="D134" s="56" t="s">
        <v>72</v>
      </c>
      <c r="E134" s="61">
        <f>SUM(E135:E153)</f>
        <v>7458055</v>
      </c>
      <c r="F134" s="284"/>
      <c r="G134" s="284"/>
      <c r="H134" s="284"/>
    </row>
    <row r="135" spans="1:8" ht="25.5">
      <c r="A135" s="7"/>
      <c r="B135" s="319"/>
      <c r="C135" s="9">
        <v>2540</v>
      </c>
      <c r="D135" s="32" t="s">
        <v>319</v>
      </c>
      <c r="E135" s="37">
        <v>3400</v>
      </c>
      <c r="F135" s="284"/>
      <c r="G135" s="284"/>
      <c r="H135" s="284"/>
    </row>
    <row r="136" spans="1:8" ht="25.5">
      <c r="A136" s="28"/>
      <c r="B136" s="317"/>
      <c r="C136" s="17">
        <v>2650</v>
      </c>
      <c r="D136" s="73" t="s">
        <v>69</v>
      </c>
      <c r="E136" s="53">
        <v>150000</v>
      </c>
      <c r="F136" s="283"/>
      <c r="G136" s="283"/>
      <c r="H136" s="283"/>
    </row>
    <row r="137" spans="1:8" ht="12.75">
      <c r="A137" s="28"/>
      <c r="B137" s="52"/>
      <c r="C137" s="17">
        <v>3020</v>
      </c>
      <c r="D137" s="3" t="s">
        <v>42</v>
      </c>
      <c r="E137" s="53">
        <v>14653</v>
      </c>
      <c r="F137" s="283"/>
      <c r="G137" s="283"/>
      <c r="H137" s="283"/>
    </row>
    <row r="138" spans="1:8" ht="12.75">
      <c r="A138" s="28"/>
      <c r="B138" s="52"/>
      <c r="C138" s="17">
        <v>4010</v>
      </c>
      <c r="D138" s="3" t="s">
        <v>43</v>
      </c>
      <c r="E138" s="53">
        <v>2659593</v>
      </c>
      <c r="F138" s="283"/>
      <c r="G138" s="283"/>
      <c r="H138" s="283"/>
    </row>
    <row r="139" spans="1:8" ht="12.75">
      <c r="A139" s="28"/>
      <c r="B139" s="52"/>
      <c r="C139" s="17">
        <v>4040</v>
      </c>
      <c r="D139" s="3" t="s">
        <v>44</v>
      </c>
      <c r="E139" s="53">
        <v>217513</v>
      </c>
      <c r="F139" s="283"/>
      <c r="G139" s="283"/>
      <c r="H139" s="283"/>
    </row>
    <row r="140" spans="1:8" ht="12.75">
      <c r="A140" s="28"/>
      <c r="B140" s="52"/>
      <c r="C140" s="17">
        <v>4110</v>
      </c>
      <c r="D140" s="3" t="s">
        <v>45</v>
      </c>
      <c r="E140" s="53">
        <v>504448</v>
      </c>
      <c r="F140" s="283"/>
      <c r="G140" s="283"/>
      <c r="H140" s="283"/>
    </row>
    <row r="141" spans="1:8" ht="12.75">
      <c r="A141" s="28"/>
      <c r="B141" s="52"/>
      <c r="C141" s="17">
        <v>4120</v>
      </c>
      <c r="D141" s="3" t="s">
        <v>46</v>
      </c>
      <c r="E141" s="53">
        <v>69346</v>
      </c>
      <c r="F141" s="283"/>
      <c r="G141" s="283"/>
      <c r="H141" s="283"/>
    </row>
    <row r="142" spans="1:8" ht="12.75">
      <c r="A142" s="28"/>
      <c r="B142" s="52"/>
      <c r="C142" s="17">
        <v>4210</v>
      </c>
      <c r="D142" s="3" t="s">
        <v>38</v>
      </c>
      <c r="E142" s="53">
        <v>88600</v>
      </c>
      <c r="F142" s="283"/>
      <c r="G142" s="283"/>
      <c r="H142" s="283"/>
    </row>
    <row r="143" spans="1:8" ht="12.75">
      <c r="A143" s="28"/>
      <c r="B143" s="52"/>
      <c r="C143" s="17">
        <v>4220</v>
      </c>
      <c r="D143" s="3" t="s">
        <v>73</v>
      </c>
      <c r="E143" s="53">
        <v>535700</v>
      </c>
      <c r="F143" s="283"/>
      <c r="G143" s="283"/>
      <c r="H143" s="283"/>
    </row>
    <row r="144" spans="1:8" ht="12.75">
      <c r="A144" s="28"/>
      <c r="B144" s="52"/>
      <c r="C144" s="17">
        <v>4260</v>
      </c>
      <c r="D144" s="3" t="s">
        <v>47</v>
      </c>
      <c r="E144" s="53">
        <v>464000</v>
      </c>
      <c r="F144" s="283"/>
      <c r="G144" s="283"/>
      <c r="H144" s="283"/>
    </row>
    <row r="145" spans="1:8" ht="12.75">
      <c r="A145" s="28"/>
      <c r="B145" s="52"/>
      <c r="C145" s="17">
        <v>4270</v>
      </c>
      <c r="D145" s="3" t="s">
        <v>48</v>
      </c>
      <c r="E145" s="53">
        <v>55950</v>
      </c>
      <c r="F145" s="283"/>
      <c r="G145" s="283"/>
      <c r="H145" s="283"/>
    </row>
    <row r="146" spans="1:8" ht="12.75">
      <c r="A146" s="28"/>
      <c r="B146" s="52"/>
      <c r="C146" s="17">
        <v>4280</v>
      </c>
      <c r="D146" s="3" t="s">
        <v>49</v>
      </c>
      <c r="E146" s="53">
        <v>13600</v>
      </c>
      <c r="F146" s="283"/>
      <c r="G146" s="283"/>
      <c r="H146" s="283"/>
    </row>
    <row r="147" spans="1:8" ht="12.75">
      <c r="A147" s="28"/>
      <c r="B147" s="52"/>
      <c r="C147" s="17">
        <v>4300</v>
      </c>
      <c r="D147" s="3" t="s">
        <v>16</v>
      </c>
      <c r="E147" s="53">
        <v>70470</v>
      </c>
      <c r="F147" s="283"/>
      <c r="G147" s="283"/>
      <c r="H147" s="283"/>
    </row>
    <row r="148" spans="1:8" ht="12.75">
      <c r="A148" s="28"/>
      <c r="B148" s="52"/>
      <c r="C148" s="17">
        <v>4350</v>
      </c>
      <c r="D148" s="3" t="s">
        <v>160</v>
      </c>
      <c r="E148" s="53">
        <v>720</v>
      </c>
      <c r="F148" s="283"/>
      <c r="G148" s="283"/>
      <c r="H148" s="283"/>
    </row>
    <row r="149" spans="1:8" ht="12.75">
      <c r="A149" s="28"/>
      <c r="B149" s="52"/>
      <c r="C149" s="17">
        <v>4410</v>
      </c>
      <c r="D149" s="3" t="s">
        <v>39</v>
      </c>
      <c r="E149" s="53">
        <v>1400</v>
      </c>
      <c r="F149" s="283"/>
      <c r="G149" s="283"/>
      <c r="H149" s="283"/>
    </row>
    <row r="150" spans="1:8" ht="12.75">
      <c r="A150" s="28"/>
      <c r="B150" s="52"/>
      <c r="C150" s="17">
        <v>4440</v>
      </c>
      <c r="D150" s="3" t="s">
        <v>50</v>
      </c>
      <c r="E150" s="53">
        <v>204662</v>
      </c>
      <c r="F150" s="283"/>
      <c r="G150" s="283"/>
      <c r="H150" s="283"/>
    </row>
    <row r="151" spans="1:8" ht="12.75">
      <c r="A151" s="28"/>
      <c r="B151" s="52"/>
      <c r="C151" s="17">
        <v>6050</v>
      </c>
      <c r="D151" s="3" t="s">
        <v>106</v>
      </c>
      <c r="E151" s="53">
        <v>86000</v>
      </c>
      <c r="F151" s="283"/>
      <c r="G151" s="283"/>
      <c r="H151" s="283"/>
    </row>
    <row r="152" spans="1:8" ht="12.75">
      <c r="A152" s="28"/>
      <c r="B152" s="52"/>
      <c r="C152" s="17">
        <v>6060</v>
      </c>
      <c r="D152" s="3" t="s">
        <v>31</v>
      </c>
      <c r="E152" s="53">
        <v>4000</v>
      </c>
      <c r="F152" s="283"/>
      <c r="G152" s="283"/>
      <c r="H152" s="283"/>
    </row>
    <row r="153" spans="1:8" ht="39" thickBot="1">
      <c r="A153" s="28"/>
      <c r="B153" s="52"/>
      <c r="C153" s="54">
        <v>6210</v>
      </c>
      <c r="D153" s="73" t="s">
        <v>27</v>
      </c>
      <c r="E153" s="55">
        <v>2314000</v>
      </c>
      <c r="F153" s="283"/>
      <c r="G153" s="283"/>
      <c r="H153" s="283"/>
    </row>
    <row r="154" spans="1:8" ht="13.5" thickBot="1">
      <c r="A154" s="28"/>
      <c r="B154" s="70">
        <v>80110</v>
      </c>
      <c r="C154" s="26"/>
      <c r="D154" s="29" t="s">
        <v>74</v>
      </c>
      <c r="E154" s="61">
        <f>SUM(E155:E171)</f>
        <v>4716444</v>
      </c>
      <c r="F154" s="284"/>
      <c r="G154" s="284"/>
      <c r="H154" s="284"/>
    </row>
    <row r="155" spans="1:8" ht="25.5">
      <c r="A155" s="28"/>
      <c r="B155" s="317"/>
      <c r="C155" s="9">
        <v>2650</v>
      </c>
      <c r="D155" s="73" t="s">
        <v>69</v>
      </c>
      <c r="E155" s="37">
        <v>75000</v>
      </c>
      <c r="F155" s="283"/>
      <c r="G155" s="283"/>
      <c r="H155" s="283"/>
    </row>
    <row r="156" spans="1:8" ht="12.75">
      <c r="A156" s="28"/>
      <c r="B156" s="52"/>
      <c r="C156" s="17">
        <v>3020</v>
      </c>
      <c r="D156" s="3" t="s">
        <v>42</v>
      </c>
      <c r="E156" s="53">
        <v>16418</v>
      </c>
      <c r="F156" s="283"/>
      <c r="G156" s="283"/>
      <c r="H156" s="283"/>
    </row>
    <row r="157" spans="1:8" ht="12.75">
      <c r="A157" s="28"/>
      <c r="B157" s="52"/>
      <c r="C157" s="17">
        <v>4010</v>
      </c>
      <c r="D157" s="3" t="s">
        <v>43</v>
      </c>
      <c r="E157" s="53">
        <v>2795235</v>
      </c>
      <c r="F157" s="283"/>
      <c r="G157" s="283"/>
      <c r="H157" s="283"/>
    </row>
    <row r="158" spans="1:8" ht="12.75">
      <c r="A158" s="28"/>
      <c r="B158" s="52"/>
      <c r="C158" s="17">
        <v>4040</v>
      </c>
      <c r="D158" s="3" t="s">
        <v>44</v>
      </c>
      <c r="E158" s="53">
        <v>234814</v>
      </c>
      <c r="F158" s="283"/>
      <c r="G158" s="283"/>
      <c r="H158" s="283"/>
    </row>
    <row r="159" spans="1:8" ht="12.75">
      <c r="A159" s="28"/>
      <c r="B159" s="52"/>
      <c r="C159" s="17">
        <v>4110</v>
      </c>
      <c r="D159" s="3" t="s">
        <v>45</v>
      </c>
      <c r="E159" s="53">
        <v>528825</v>
      </c>
      <c r="F159" s="283"/>
      <c r="G159" s="283"/>
      <c r="H159" s="283"/>
    </row>
    <row r="160" spans="1:8" ht="12.75">
      <c r="A160" s="28"/>
      <c r="B160" s="52"/>
      <c r="C160" s="17">
        <v>4120</v>
      </c>
      <c r="D160" s="3" t="s">
        <v>46</v>
      </c>
      <c r="E160" s="53">
        <v>73051</v>
      </c>
      <c r="F160" s="283"/>
      <c r="G160" s="283"/>
      <c r="H160" s="283"/>
    </row>
    <row r="161" spans="1:8" ht="12.75">
      <c r="A161" s="28"/>
      <c r="B161" s="52"/>
      <c r="C161" s="17">
        <v>4140</v>
      </c>
      <c r="D161" s="3" t="s">
        <v>89</v>
      </c>
      <c r="E161" s="53">
        <v>300</v>
      </c>
      <c r="F161" s="283"/>
      <c r="G161" s="283"/>
      <c r="H161" s="283"/>
    </row>
    <row r="162" spans="1:8" ht="12.75">
      <c r="A162" s="28"/>
      <c r="B162" s="52"/>
      <c r="C162" s="17">
        <v>4170</v>
      </c>
      <c r="D162" s="3" t="s">
        <v>159</v>
      </c>
      <c r="E162" s="53">
        <v>23600</v>
      </c>
      <c r="F162" s="283"/>
      <c r="G162" s="283"/>
      <c r="H162" s="283"/>
    </row>
    <row r="163" spans="1:8" ht="12.75">
      <c r="A163" s="28"/>
      <c r="B163" s="52"/>
      <c r="C163" s="17">
        <v>4210</v>
      </c>
      <c r="D163" s="3" t="s">
        <v>38</v>
      </c>
      <c r="E163" s="53">
        <v>35450</v>
      </c>
      <c r="F163" s="283"/>
      <c r="G163" s="283"/>
      <c r="H163" s="283"/>
    </row>
    <row r="164" spans="1:8" ht="12.75">
      <c r="A164" s="28"/>
      <c r="B164" s="52"/>
      <c r="C164" s="17">
        <v>4260</v>
      </c>
      <c r="D164" s="3" t="s">
        <v>47</v>
      </c>
      <c r="E164" s="53">
        <v>577500</v>
      </c>
      <c r="F164" s="283"/>
      <c r="G164" s="283"/>
      <c r="H164" s="283"/>
    </row>
    <row r="165" spans="1:8" ht="12.75">
      <c r="A165" s="28"/>
      <c r="B165" s="52"/>
      <c r="C165" s="17">
        <v>4270</v>
      </c>
      <c r="D165" s="3" t="s">
        <v>48</v>
      </c>
      <c r="E165" s="53">
        <v>39400</v>
      </c>
      <c r="F165" s="283"/>
      <c r="G165" s="283"/>
      <c r="H165" s="283"/>
    </row>
    <row r="166" spans="1:8" ht="12.75">
      <c r="A166" s="28"/>
      <c r="B166" s="52"/>
      <c r="C166" s="17">
        <v>4280</v>
      </c>
      <c r="D166" s="3" t="s">
        <v>49</v>
      </c>
      <c r="E166" s="53">
        <v>8000</v>
      </c>
      <c r="F166" s="283"/>
      <c r="G166" s="283"/>
      <c r="H166" s="283"/>
    </row>
    <row r="167" spans="1:8" ht="12.75">
      <c r="A167" s="28"/>
      <c r="B167" s="52"/>
      <c r="C167" s="17">
        <v>4300</v>
      </c>
      <c r="D167" s="3" t="s">
        <v>16</v>
      </c>
      <c r="E167" s="53">
        <v>58686</v>
      </c>
      <c r="F167" s="283"/>
      <c r="G167" s="283"/>
      <c r="H167" s="283"/>
    </row>
    <row r="168" spans="1:8" ht="12.75">
      <c r="A168" s="28"/>
      <c r="B168" s="52"/>
      <c r="C168" s="17">
        <v>4350</v>
      </c>
      <c r="D168" s="3" t="s">
        <v>160</v>
      </c>
      <c r="E168" s="53">
        <v>9764</v>
      </c>
      <c r="F168" s="283"/>
      <c r="G168" s="283"/>
      <c r="H168" s="283"/>
    </row>
    <row r="169" spans="1:8" ht="12.75">
      <c r="A169" s="28"/>
      <c r="B169" s="52"/>
      <c r="C169" s="17">
        <v>4410</v>
      </c>
      <c r="D169" s="3" t="s">
        <v>39</v>
      </c>
      <c r="E169" s="53">
        <v>900</v>
      </c>
      <c r="F169" s="283"/>
      <c r="G169" s="283"/>
      <c r="H169" s="283"/>
    </row>
    <row r="170" spans="1:8" ht="12.75">
      <c r="A170" s="28"/>
      <c r="B170" s="52"/>
      <c r="C170" s="17">
        <v>4430</v>
      </c>
      <c r="D170" s="3" t="s">
        <v>30</v>
      </c>
      <c r="E170" s="53">
        <v>2000</v>
      </c>
      <c r="F170" s="283"/>
      <c r="G170" s="283"/>
      <c r="H170" s="283"/>
    </row>
    <row r="171" spans="1:8" ht="13.5" thickBot="1">
      <c r="A171" s="28"/>
      <c r="B171" s="52"/>
      <c r="C171" s="17">
        <v>4440</v>
      </c>
      <c r="D171" s="3" t="s">
        <v>50</v>
      </c>
      <c r="E171" s="55">
        <v>237501</v>
      </c>
      <c r="F171" s="283"/>
      <c r="G171" s="283"/>
      <c r="H171" s="283"/>
    </row>
    <row r="172" spans="1:8" ht="13.5" thickBot="1">
      <c r="A172" s="28"/>
      <c r="B172" s="59">
        <v>80145</v>
      </c>
      <c r="C172" s="26"/>
      <c r="D172" s="75" t="s">
        <v>75</v>
      </c>
      <c r="E172" s="61">
        <f>SUM(E173,E174)</f>
        <v>4000</v>
      </c>
      <c r="F172" s="284"/>
      <c r="G172" s="284"/>
      <c r="H172" s="284"/>
    </row>
    <row r="173" spans="1:8" ht="12.75">
      <c r="A173" s="28"/>
      <c r="B173" s="317"/>
      <c r="C173" s="17">
        <v>4170</v>
      </c>
      <c r="D173" s="73" t="s">
        <v>159</v>
      </c>
      <c r="E173" s="279">
        <v>3500</v>
      </c>
      <c r="F173" s="284"/>
      <c r="G173" s="284"/>
      <c r="H173" s="284"/>
    </row>
    <row r="174" spans="1:8" ht="13.5" thickBot="1">
      <c r="A174" s="28"/>
      <c r="B174" s="52"/>
      <c r="C174" s="17">
        <v>4300</v>
      </c>
      <c r="D174" s="73" t="s">
        <v>16</v>
      </c>
      <c r="E174" s="53">
        <v>500</v>
      </c>
      <c r="F174" s="283"/>
      <c r="G174" s="283"/>
      <c r="H174" s="283"/>
    </row>
    <row r="175" spans="1:8" ht="17.25" customHeight="1" thickBot="1">
      <c r="A175" s="28"/>
      <c r="B175" s="59">
        <v>80146</v>
      </c>
      <c r="C175" s="26"/>
      <c r="D175" s="75" t="s">
        <v>76</v>
      </c>
      <c r="E175" s="61">
        <f>SUM(E176:E176)</f>
        <v>79797</v>
      </c>
      <c r="F175" s="284"/>
      <c r="G175" s="284"/>
      <c r="H175" s="284"/>
    </row>
    <row r="176" spans="1:8" ht="16.5" customHeight="1" thickBot="1">
      <c r="A176" s="28"/>
      <c r="B176" s="52"/>
      <c r="C176" s="17">
        <v>4300</v>
      </c>
      <c r="D176" s="73" t="s">
        <v>16</v>
      </c>
      <c r="E176" s="55">
        <v>79797</v>
      </c>
      <c r="F176" s="283"/>
      <c r="G176" s="283"/>
      <c r="H176" s="283"/>
    </row>
    <row r="177" spans="1:8" ht="13.5" thickBot="1">
      <c r="A177" s="28"/>
      <c r="B177" s="70">
        <v>80195</v>
      </c>
      <c r="C177" s="26"/>
      <c r="D177" s="76" t="s">
        <v>51</v>
      </c>
      <c r="E177" s="278">
        <f>SUM(E178:E185)</f>
        <v>207885</v>
      </c>
      <c r="F177" s="284"/>
      <c r="G177" s="284"/>
      <c r="H177" s="284"/>
    </row>
    <row r="178" spans="1:8" ht="25.5">
      <c r="A178" s="28"/>
      <c r="B178" s="317"/>
      <c r="C178" s="17">
        <v>3040</v>
      </c>
      <c r="D178" s="73" t="s">
        <v>161</v>
      </c>
      <c r="E178" s="37">
        <v>10000</v>
      </c>
      <c r="F178" s="283"/>
      <c r="G178" s="283"/>
      <c r="H178" s="283"/>
    </row>
    <row r="179" spans="1:8" ht="12.75">
      <c r="A179" s="28"/>
      <c r="B179" s="317"/>
      <c r="C179" s="17">
        <v>3210</v>
      </c>
      <c r="D179" s="3" t="s">
        <v>77</v>
      </c>
      <c r="E179" s="53">
        <v>6000</v>
      </c>
      <c r="F179" s="283"/>
      <c r="G179" s="283"/>
      <c r="H179" s="283"/>
    </row>
    <row r="180" spans="1:8" ht="12.75">
      <c r="A180" s="28"/>
      <c r="B180" s="317"/>
      <c r="C180" s="17">
        <v>4010</v>
      </c>
      <c r="D180" s="3" t="s">
        <v>43</v>
      </c>
      <c r="E180" s="53">
        <v>138576</v>
      </c>
      <c r="F180" s="283"/>
      <c r="G180" s="283"/>
      <c r="H180" s="283"/>
    </row>
    <row r="181" spans="1:8" ht="12.75">
      <c r="A181" s="28"/>
      <c r="B181" s="317"/>
      <c r="C181" s="17">
        <v>4110</v>
      </c>
      <c r="D181" s="3" t="s">
        <v>45</v>
      </c>
      <c r="E181" s="53">
        <v>14355</v>
      </c>
      <c r="F181" s="283"/>
      <c r="G181" s="283"/>
      <c r="H181" s="283"/>
    </row>
    <row r="182" spans="1:8" ht="12.75">
      <c r="A182" s="28"/>
      <c r="B182" s="317"/>
      <c r="C182" s="17">
        <v>4120</v>
      </c>
      <c r="D182" s="3" t="s">
        <v>46</v>
      </c>
      <c r="E182" s="53">
        <v>1954</v>
      </c>
      <c r="F182" s="283"/>
      <c r="G182" s="283"/>
      <c r="H182" s="283"/>
    </row>
    <row r="183" spans="1:8" ht="13.5" thickBot="1">
      <c r="A183" s="48"/>
      <c r="B183" s="609"/>
      <c r="C183" s="45">
        <v>4170</v>
      </c>
      <c r="D183" s="46" t="s">
        <v>159</v>
      </c>
      <c r="E183" s="55">
        <v>3000</v>
      </c>
      <c r="F183" s="283"/>
      <c r="G183" s="283"/>
      <c r="H183" s="283"/>
    </row>
    <row r="184" spans="1:8" ht="12.75">
      <c r="A184" s="7"/>
      <c r="B184" s="319"/>
      <c r="C184" s="9">
        <v>4210</v>
      </c>
      <c r="D184" s="10" t="s">
        <v>38</v>
      </c>
      <c r="E184" s="37">
        <v>21000</v>
      </c>
      <c r="F184" s="283"/>
      <c r="G184" s="283"/>
      <c r="H184" s="283"/>
    </row>
    <row r="185" spans="1:8" ht="13.5" thickBot="1">
      <c r="A185" s="28"/>
      <c r="B185" s="317"/>
      <c r="C185" s="17">
        <v>4300</v>
      </c>
      <c r="D185" s="3" t="s">
        <v>16</v>
      </c>
      <c r="E185" s="55">
        <v>13000</v>
      </c>
      <c r="F185" s="283"/>
      <c r="G185" s="283"/>
      <c r="H185" s="283"/>
    </row>
    <row r="186" spans="1:8" ht="13.5" thickBot="1">
      <c r="A186" s="30">
        <v>851</v>
      </c>
      <c r="B186" s="322"/>
      <c r="C186" s="26"/>
      <c r="D186" s="76" t="s">
        <v>78</v>
      </c>
      <c r="E186" s="277">
        <f>SUM(E187,E196,E198)</f>
        <v>593000</v>
      </c>
      <c r="F186" s="284"/>
      <c r="G186" s="284"/>
      <c r="H186" s="284"/>
    </row>
    <row r="187" spans="1:8" ht="13.5" thickBot="1">
      <c r="A187" s="48"/>
      <c r="B187" s="59">
        <v>85154</v>
      </c>
      <c r="C187" s="26"/>
      <c r="D187" s="77" t="s">
        <v>79</v>
      </c>
      <c r="E187" s="61">
        <f>SUM(E188:E195)</f>
        <v>550000</v>
      </c>
      <c r="F187" s="284"/>
      <c r="G187" s="284"/>
      <c r="H187" s="284"/>
    </row>
    <row r="188" spans="1:8" ht="38.25">
      <c r="A188" s="7"/>
      <c r="B188" s="43"/>
      <c r="C188" s="9">
        <v>2320</v>
      </c>
      <c r="D188" s="290" t="s">
        <v>80</v>
      </c>
      <c r="E188" s="256">
        <v>49000</v>
      </c>
      <c r="F188" s="283"/>
      <c r="G188" s="283"/>
      <c r="H188" s="283"/>
    </row>
    <row r="189" spans="1:8" ht="38.25">
      <c r="A189" s="28"/>
      <c r="B189" s="52"/>
      <c r="C189" s="17">
        <v>2820</v>
      </c>
      <c r="D189" s="79" t="s">
        <v>164</v>
      </c>
      <c r="E189" s="191">
        <v>236000</v>
      </c>
      <c r="F189" s="283"/>
      <c r="G189" s="283"/>
      <c r="H189" s="283"/>
    </row>
    <row r="190" spans="1:8" ht="12.75">
      <c r="A190" s="28"/>
      <c r="B190" s="52"/>
      <c r="C190" s="17">
        <v>3030</v>
      </c>
      <c r="D190" s="79" t="s">
        <v>37</v>
      </c>
      <c r="E190" s="191">
        <v>1500</v>
      </c>
      <c r="F190" s="283"/>
      <c r="G190" s="283"/>
      <c r="H190" s="283"/>
    </row>
    <row r="191" spans="1:8" ht="12.75">
      <c r="A191" s="28"/>
      <c r="B191" s="52"/>
      <c r="C191" s="17">
        <v>4110</v>
      </c>
      <c r="D191" s="79" t="s">
        <v>45</v>
      </c>
      <c r="E191" s="191">
        <v>1500</v>
      </c>
      <c r="F191" s="283"/>
      <c r="G191" s="283"/>
      <c r="H191" s="283"/>
    </row>
    <row r="192" spans="1:8" ht="12.75">
      <c r="A192" s="28"/>
      <c r="B192" s="52"/>
      <c r="C192" s="17">
        <v>4120</v>
      </c>
      <c r="D192" s="79" t="s">
        <v>46</v>
      </c>
      <c r="E192" s="191">
        <v>500</v>
      </c>
      <c r="F192" s="283"/>
      <c r="G192" s="283"/>
      <c r="H192" s="283"/>
    </row>
    <row r="193" spans="1:8" ht="12.75">
      <c r="A193" s="28"/>
      <c r="B193" s="52"/>
      <c r="C193" s="17">
        <v>4170</v>
      </c>
      <c r="D193" s="79" t="s">
        <v>159</v>
      </c>
      <c r="E193" s="191">
        <v>60000</v>
      </c>
      <c r="F193" s="283"/>
      <c r="G193" s="283"/>
      <c r="H193" s="283"/>
    </row>
    <row r="194" spans="1:8" ht="12.75">
      <c r="A194" s="28"/>
      <c r="B194" s="52"/>
      <c r="C194" s="17">
        <v>4210</v>
      </c>
      <c r="D194" s="80" t="s">
        <v>38</v>
      </c>
      <c r="E194" s="191">
        <v>40000</v>
      </c>
      <c r="F194" s="283"/>
      <c r="G194" s="283"/>
      <c r="H194" s="283"/>
    </row>
    <row r="195" spans="1:8" ht="13.5" thickBot="1">
      <c r="A195" s="28"/>
      <c r="B195" s="52"/>
      <c r="C195" s="45">
        <v>4300</v>
      </c>
      <c r="D195" s="329" t="s">
        <v>16</v>
      </c>
      <c r="E195" s="197">
        <v>161500</v>
      </c>
      <c r="F195" s="283"/>
      <c r="G195" s="283"/>
      <c r="H195" s="283"/>
    </row>
    <row r="196" spans="1:8" ht="13.5" thickBot="1">
      <c r="A196" s="28"/>
      <c r="B196" s="59">
        <v>85158</v>
      </c>
      <c r="C196" s="289"/>
      <c r="D196" s="88" t="s">
        <v>81</v>
      </c>
      <c r="E196" s="61">
        <f>SUM(E197)</f>
        <v>20000</v>
      </c>
      <c r="F196" s="284"/>
      <c r="G196" s="284"/>
      <c r="H196" s="284"/>
    </row>
    <row r="197" spans="1:8" ht="13.5" thickBot="1">
      <c r="A197" s="28"/>
      <c r="B197" s="52"/>
      <c r="C197" s="9">
        <v>4300</v>
      </c>
      <c r="D197" s="78" t="s">
        <v>16</v>
      </c>
      <c r="E197" s="55">
        <v>20000</v>
      </c>
      <c r="F197" s="283"/>
      <c r="G197" s="283"/>
      <c r="H197" s="283"/>
    </row>
    <row r="198" spans="1:8" ht="13.5" thickBot="1">
      <c r="A198" s="28"/>
      <c r="B198" s="59">
        <v>85195</v>
      </c>
      <c r="C198" s="26"/>
      <c r="D198" s="56" t="s">
        <v>51</v>
      </c>
      <c r="E198" s="61">
        <f>SUM(E199:E200)</f>
        <v>23000</v>
      </c>
      <c r="F198" s="284"/>
      <c r="G198" s="284"/>
      <c r="H198" s="284"/>
    </row>
    <row r="199" spans="1:8" ht="17.25" customHeight="1">
      <c r="A199" s="28"/>
      <c r="B199" s="317"/>
      <c r="C199" s="51">
        <v>4210</v>
      </c>
      <c r="D199" s="80" t="s">
        <v>38</v>
      </c>
      <c r="E199" s="53">
        <v>1000</v>
      </c>
      <c r="F199" s="283"/>
      <c r="G199" s="283"/>
      <c r="H199" s="283"/>
    </row>
    <row r="200" spans="1:8" ht="13.5" thickBot="1">
      <c r="A200" s="28"/>
      <c r="B200" s="52"/>
      <c r="C200" s="45">
        <v>4300</v>
      </c>
      <c r="D200" s="80" t="s">
        <v>16</v>
      </c>
      <c r="E200" s="53">
        <v>22000</v>
      </c>
      <c r="F200" s="283"/>
      <c r="G200" s="283"/>
      <c r="H200" s="283"/>
    </row>
    <row r="201" spans="1:8" ht="13.5" thickBot="1">
      <c r="A201" s="81">
        <v>852</v>
      </c>
      <c r="B201" s="320"/>
      <c r="C201" s="20"/>
      <c r="D201" s="82" t="s">
        <v>82</v>
      </c>
      <c r="E201" s="61">
        <f>SUM(E214,E230,E234,E254,E236,E256,E202)</f>
        <v>7538738</v>
      </c>
      <c r="F201" s="284"/>
      <c r="G201" s="284"/>
      <c r="H201" s="284"/>
    </row>
    <row r="202" spans="1:8" ht="13.5" thickBot="1">
      <c r="A202" s="65"/>
      <c r="B202" s="59">
        <v>85201</v>
      </c>
      <c r="C202" s="18"/>
      <c r="D202" s="287" t="s">
        <v>83</v>
      </c>
      <c r="E202" s="278">
        <f>SUM(E203:E213)</f>
        <v>144058</v>
      </c>
      <c r="F202" s="284"/>
      <c r="G202" s="284"/>
      <c r="H202" s="284"/>
    </row>
    <row r="203" spans="1:8" ht="25.5">
      <c r="A203" s="65"/>
      <c r="B203" s="317"/>
      <c r="C203" s="35">
        <v>3020</v>
      </c>
      <c r="D203" s="324" t="s">
        <v>42</v>
      </c>
      <c r="E203" s="325">
        <v>500</v>
      </c>
      <c r="F203" s="284"/>
      <c r="G203" s="284"/>
      <c r="H203" s="284"/>
    </row>
    <row r="204" spans="1:8" ht="12.75">
      <c r="A204" s="65"/>
      <c r="B204" s="317"/>
      <c r="C204" s="17">
        <v>4010</v>
      </c>
      <c r="D204" s="3" t="s">
        <v>43</v>
      </c>
      <c r="E204" s="53">
        <v>62174</v>
      </c>
      <c r="F204" s="283"/>
      <c r="G204" s="283"/>
      <c r="H204" s="283"/>
    </row>
    <row r="205" spans="1:8" ht="12.75">
      <c r="A205" s="65"/>
      <c r="B205" s="317"/>
      <c r="C205" s="17">
        <v>4040</v>
      </c>
      <c r="D205" s="3" t="s">
        <v>44</v>
      </c>
      <c r="E205" s="53">
        <v>3877</v>
      </c>
      <c r="F205" s="283"/>
      <c r="G205" s="283"/>
      <c r="H205" s="283"/>
    </row>
    <row r="206" spans="1:8" ht="12.75">
      <c r="A206" s="65"/>
      <c r="B206" s="317"/>
      <c r="C206" s="17">
        <v>4110</v>
      </c>
      <c r="D206" s="3" t="s">
        <v>45</v>
      </c>
      <c r="E206" s="53">
        <v>11731</v>
      </c>
      <c r="F206" s="283"/>
      <c r="G206" s="283"/>
      <c r="H206" s="283"/>
    </row>
    <row r="207" spans="1:8" ht="12.75">
      <c r="A207" s="65"/>
      <c r="B207" s="317"/>
      <c r="C207" s="17">
        <v>4120</v>
      </c>
      <c r="D207" s="3" t="s">
        <v>46</v>
      </c>
      <c r="E207" s="53">
        <v>1621</v>
      </c>
      <c r="F207" s="283"/>
      <c r="G207" s="283"/>
      <c r="H207" s="283"/>
    </row>
    <row r="208" spans="1:8" ht="12.75">
      <c r="A208" s="65"/>
      <c r="B208" s="317"/>
      <c r="C208" s="17">
        <v>4210</v>
      </c>
      <c r="D208" s="3" t="s">
        <v>38</v>
      </c>
      <c r="E208" s="53">
        <v>5000</v>
      </c>
      <c r="F208" s="283"/>
      <c r="G208" s="283"/>
      <c r="H208" s="283"/>
    </row>
    <row r="209" spans="1:8" ht="12.75">
      <c r="A209" s="65"/>
      <c r="B209" s="317"/>
      <c r="C209" s="17">
        <v>4220</v>
      </c>
      <c r="D209" s="3" t="s">
        <v>73</v>
      </c>
      <c r="E209" s="53">
        <v>14700</v>
      </c>
      <c r="F209" s="283"/>
      <c r="G209" s="283"/>
      <c r="H209" s="283"/>
    </row>
    <row r="210" spans="1:8" ht="12.75">
      <c r="A210" s="65"/>
      <c r="B210" s="317"/>
      <c r="C210" s="17">
        <v>4260</v>
      </c>
      <c r="D210" s="3" t="s">
        <v>47</v>
      </c>
      <c r="E210" s="53">
        <v>17230</v>
      </c>
      <c r="F210" s="283"/>
      <c r="G210" s="283"/>
      <c r="H210" s="283"/>
    </row>
    <row r="211" spans="1:8" ht="12.75">
      <c r="A211" s="65"/>
      <c r="B211" s="317"/>
      <c r="C211" s="17">
        <v>4280</v>
      </c>
      <c r="D211" s="3" t="s">
        <v>49</v>
      </c>
      <c r="E211" s="53">
        <v>105</v>
      </c>
      <c r="F211" s="283"/>
      <c r="G211" s="283"/>
      <c r="H211" s="283"/>
    </row>
    <row r="212" spans="1:8" ht="12.75">
      <c r="A212" s="65"/>
      <c r="B212" s="317"/>
      <c r="C212" s="17">
        <v>4300</v>
      </c>
      <c r="D212" s="3" t="s">
        <v>16</v>
      </c>
      <c r="E212" s="53">
        <v>23380</v>
      </c>
      <c r="F212" s="283"/>
      <c r="G212" s="283"/>
      <c r="H212" s="283"/>
    </row>
    <row r="213" spans="1:8" ht="13.5" thickBot="1">
      <c r="A213" s="65"/>
      <c r="B213" s="317"/>
      <c r="C213" s="45">
        <v>4440</v>
      </c>
      <c r="D213" s="46" t="s">
        <v>50</v>
      </c>
      <c r="E213" s="55">
        <v>3740</v>
      </c>
      <c r="F213" s="283"/>
      <c r="G213" s="283"/>
      <c r="H213" s="283"/>
    </row>
    <row r="214" spans="1:8" ht="13.5" thickBot="1">
      <c r="A214" s="28"/>
      <c r="B214" s="59">
        <v>85203</v>
      </c>
      <c r="C214" s="26"/>
      <c r="D214" s="331" t="s">
        <v>84</v>
      </c>
      <c r="E214" s="61">
        <f>SUM(E215:E229)</f>
        <v>935480</v>
      </c>
      <c r="F214" s="284"/>
      <c r="G214" s="284"/>
      <c r="H214" s="284"/>
    </row>
    <row r="215" spans="1:8" ht="12.75">
      <c r="A215" s="28"/>
      <c r="B215" s="52"/>
      <c r="C215" s="9">
        <v>4010</v>
      </c>
      <c r="D215" s="3" t="s">
        <v>43</v>
      </c>
      <c r="E215" s="53">
        <v>170936</v>
      </c>
      <c r="F215" s="283"/>
      <c r="G215" s="283"/>
      <c r="H215" s="283"/>
    </row>
    <row r="216" spans="1:8" ht="12.75">
      <c r="A216" s="28"/>
      <c r="B216" s="52"/>
      <c r="C216" s="17">
        <v>4040</v>
      </c>
      <c r="D216" s="3" t="s">
        <v>44</v>
      </c>
      <c r="E216" s="53">
        <v>16200</v>
      </c>
      <c r="F216" s="283"/>
      <c r="G216" s="283"/>
      <c r="H216" s="283"/>
    </row>
    <row r="217" spans="1:8" ht="12.75">
      <c r="A217" s="28"/>
      <c r="B217" s="52"/>
      <c r="C217" s="17">
        <v>4110</v>
      </c>
      <c r="D217" s="3" t="s">
        <v>45</v>
      </c>
      <c r="E217" s="53">
        <v>34040</v>
      </c>
      <c r="F217" s="283"/>
      <c r="G217" s="283"/>
      <c r="H217" s="283"/>
    </row>
    <row r="218" spans="1:8" ht="12.75">
      <c r="A218" s="28"/>
      <c r="B218" s="52"/>
      <c r="C218" s="17">
        <v>4120</v>
      </c>
      <c r="D218" s="3" t="s">
        <v>46</v>
      </c>
      <c r="E218" s="53">
        <v>4585</v>
      </c>
      <c r="F218" s="283"/>
      <c r="G218" s="283"/>
      <c r="H218" s="283"/>
    </row>
    <row r="219" spans="1:8" ht="12.75">
      <c r="A219" s="28"/>
      <c r="B219" s="52"/>
      <c r="C219" s="17">
        <v>4170</v>
      </c>
      <c r="D219" s="3" t="s">
        <v>159</v>
      </c>
      <c r="E219" s="53">
        <v>9214</v>
      </c>
      <c r="F219" s="283"/>
      <c r="G219" s="283"/>
      <c r="H219" s="283"/>
    </row>
    <row r="220" spans="1:8" ht="12.75">
      <c r="A220" s="28"/>
      <c r="B220" s="52"/>
      <c r="C220" s="17">
        <v>4210</v>
      </c>
      <c r="D220" s="3" t="s">
        <v>38</v>
      </c>
      <c r="E220" s="53">
        <v>5000</v>
      </c>
      <c r="F220" s="283"/>
      <c r="G220" s="283"/>
      <c r="H220" s="283"/>
    </row>
    <row r="221" spans="1:8" ht="12.75">
      <c r="A221" s="28"/>
      <c r="B221" s="52"/>
      <c r="C221" s="17">
        <v>4220</v>
      </c>
      <c r="D221" s="3" t="s">
        <v>73</v>
      </c>
      <c r="E221" s="53">
        <v>164819</v>
      </c>
      <c r="F221" s="283"/>
      <c r="G221" s="283"/>
      <c r="H221" s="283"/>
    </row>
    <row r="222" spans="1:8" ht="12.75">
      <c r="A222" s="28"/>
      <c r="B222" s="52"/>
      <c r="C222" s="17">
        <v>4260</v>
      </c>
      <c r="D222" s="3" t="s">
        <v>47</v>
      </c>
      <c r="E222" s="53">
        <v>134000</v>
      </c>
      <c r="F222" s="283"/>
      <c r="G222" s="283"/>
      <c r="H222" s="283"/>
    </row>
    <row r="223" spans="1:8" ht="12.75">
      <c r="A223" s="28"/>
      <c r="B223" s="52"/>
      <c r="C223" s="17">
        <v>4270</v>
      </c>
      <c r="D223" s="3" t="s">
        <v>48</v>
      </c>
      <c r="E223" s="53">
        <v>23154</v>
      </c>
      <c r="F223" s="283"/>
      <c r="G223" s="283"/>
      <c r="H223" s="283"/>
    </row>
    <row r="224" spans="1:8" ht="12.75">
      <c r="A224" s="28"/>
      <c r="B224" s="52"/>
      <c r="C224" s="17">
        <v>4300</v>
      </c>
      <c r="D224" s="3" t="s">
        <v>16</v>
      </c>
      <c r="E224" s="53">
        <v>348782</v>
      </c>
      <c r="F224" s="283"/>
      <c r="G224" s="283"/>
      <c r="H224" s="283"/>
    </row>
    <row r="225" spans="1:8" ht="12.75">
      <c r="A225" s="28"/>
      <c r="B225" s="52"/>
      <c r="C225" s="17">
        <v>4350</v>
      </c>
      <c r="D225" s="3" t="s">
        <v>160</v>
      </c>
      <c r="E225" s="53">
        <v>3000</v>
      </c>
      <c r="F225" s="283"/>
      <c r="G225" s="283"/>
      <c r="H225" s="283"/>
    </row>
    <row r="226" spans="1:8" ht="12.75">
      <c r="A226" s="28"/>
      <c r="B226" s="52"/>
      <c r="C226" s="17">
        <v>4410</v>
      </c>
      <c r="D226" s="3" t="s">
        <v>39</v>
      </c>
      <c r="E226" s="53">
        <v>2700</v>
      </c>
      <c r="F226" s="283"/>
      <c r="G226" s="283"/>
      <c r="H226" s="283"/>
    </row>
    <row r="227" spans="1:8" ht="12.75">
      <c r="A227" s="28"/>
      <c r="B227" s="52"/>
      <c r="C227" s="17">
        <v>4430</v>
      </c>
      <c r="D227" s="3" t="s">
        <v>30</v>
      </c>
      <c r="E227" s="53">
        <v>7000</v>
      </c>
      <c r="F227" s="283"/>
      <c r="G227" s="283"/>
      <c r="H227" s="283"/>
    </row>
    <row r="228" spans="1:8" ht="12.75">
      <c r="A228" s="28"/>
      <c r="B228" s="52"/>
      <c r="C228" s="17">
        <v>4440</v>
      </c>
      <c r="D228" s="3" t="s">
        <v>50</v>
      </c>
      <c r="E228" s="53">
        <v>3750</v>
      </c>
      <c r="F228" s="283"/>
      <c r="G228" s="283"/>
      <c r="H228" s="283"/>
    </row>
    <row r="229" spans="1:8" ht="13.5" thickBot="1">
      <c r="A229" s="28"/>
      <c r="B229" s="52"/>
      <c r="C229" s="17">
        <v>6060</v>
      </c>
      <c r="D229" s="3" t="s">
        <v>31</v>
      </c>
      <c r="E229" s="55">
        <v>8300</v>
      </c>
      <c r="F229" s="283"/>
      <c r="G229" s="283"/>
      <c r="H229" s="283"/>
    </row>
    <row r="230" spans="1:8" ht="24.75" thickBot="1">
      <c r="A230" s="28"/>
      <c r="B230" s="59">
        <v>85214</v>
      </c>
      <c r="C230" s="26"/>
      <c r="D230" s="330" t="s">
        <v>85</v>
      </c>
      <c r="E230" s="61">
        <f>SUM(E231,E232,E233)</f>
        <v>1055290</v>
      </c>
      <c r="F230" s="284"/>
      <c r="G230" s="284"/>
      <c r="H230" s="284"/>
    </row>
    <row r="231" spans="1:8" ht="12.75">
      <c r="A231" s="28"/>
      <c r="B231" s="52"/>
      <c r="C231" s="84">
        <v>3110</v>
      </c>
      <c r="D231" s="326" t="s">
        <v>86</v>
      </c>
      <c r="E231" s="37">
        <v>990290</v>
      </c>
      <c r="F231" s="283"/>
      <c r="G231" s="283"/>
      <c r="H231" s="283"/>
    </row>
    <row r="232" spans="1:8" ht="13.5" thickBot="1">
      <c r="A232" s="48"/>
      <c r="B232" s="285"/>
      <c r="C232" s="95">
        <v>4300</v>
      </c>
      <c r="D232" s="610" t="s">
        <v>16</v>
      </c>
      <c r="E232" s="55">
        <v>15000</v>
      </c>
      <c r="F232" s="283"/>
      <c r="G232" s="283"/>
      <c r="H232" s="283"/>
    </row>
    <row r="233" spans="1:8" ht="26.25" thickBot="1">
      <c r="A233" s="7"/>
      <c r="B233" s="43"/>
      <c r="C233" s="60">
        <v>4330</v>
      </c>
      <c r="D233" s="611" t="s">
        <v>162</v>
      </c>
      <c r="E233" s="280">
        <v>50000</v>
      </c>
      <c r="F233" s="283"/>
      <c r="G233" s="283"/>
      <c r="H233" s="283"/>
    </row>
    <row r="234" spans="1:8" ht="13.5" thickBot="1">
      <c r="A234" s="28"/>
      <c r="B234" s="59">
        <v>85215</v>
      </c>
      <c r="C234" s="26"/>
      <c r="D234" s="56" t="s">
        <v>87</v>
      </c>
      <c r="E234" s="277">
        <f>SUM(E235)</f>
        <v>3000000</v>
      </c>
      <c r="F234" s="284"/>
      <c r="G234" s="284"/>
      <c r="H234" s="284"/>
    </row>
    <row r="235" spans="1:8" ht="17.25" customHeight="1" thickBot="1">
      <c r="A235" s="28"/>
      <c r="B235" s="285"/>
      <c r="C235" s="60">
        <v>3110</v>
      </c>
      <c r="D235" s="332" t="s">
        <v>86</v>
      </c>
      <c r="E235" s="55">
        <v>3000000</v>
      </c>
      <c r="F235" s="283"/>
      <c r="G235" s="283"/>
      <c r="H235" s="283"/>
    </row>
    <row r="236" spans="1:8" ht="13.5" thickBot="1">
      <c r="A236" s="28"/>
      <c r="B236" s="70">
        <v>85219</v>
      </c>
      <c r="C236" s="26"/>
      <c r="D236" s="56" t="s">
        <v>88</v>
      </c>
      <c r="E236" s="61">
        <f>SUM(E237:E253)</f>
        <v>1975410</v>
      </c>
      <c r="F236" s="284"/>
      <c r="G236" s="284"/>
      <c r="H236" s="284"/>
    </row>
    <row r="237" spans="1:8" ht="12.75">
      <c r="A237" s="28"/>
      <c r="B237" s="52"/>
      <c r="C237" s="9">
        <v>3020</v>
      </c>
      <c r="D237" s="10" t="s">
        <v>42</v>
      </c>
      <c r="E237" s="37">
        <v>6650</v>
      </c>
      <c r="F237" s="283"/>
      <c r="G237" s="283"/>
      <c r="H237" s="283"/>
    </row>
    <row r="238" spans="1:8" ht="12.75">
      <c r="A238" s="28"/>
      <c r="B238" s="52"/>
      <c r="C238" s="17">
        <v>4010</v>
      </c>
      <c r="D238" s="3" t="s">
        <v>43</v>
      </c>
      <c r="E238" s="53">
        <v>1174941</v>
      </c>
      <c r="F238" s="283"/>
      <c r="G238" s="283"/>
      <c r="H238" s="283"/>
    </row>
    <row r="239" spans="1:8" ht="12.75">
      <c r="A239" s="28"/>
      <c r="B239" s="52"/>
      <c r="C239" s="17">
        <v>4040</v>
      </c>
      <c r="D239" s="3" t="s">
        <v>44</v>
      </c>
      <c r="E239" s="53">
        <v>88259</v>
      </c>
      <c r="F239" s="283"/>
      <c r="G239" s="283"/>
      <c r="H239" s="283"/>
    </row>
    <row r="240" spans="1:8" ht="12.75">
      <c r="A240" s="28"/>
      <c r="B240" s="52"/>
      <c r="C240" s="17">
        <v>4110</v>
      </c>
      <c r="D240" s="3" t="s">
        <v>45</v>
      </c>
      <c r="E240" s="53">
        <v>206521</v>
      </c>
      <c r="F240" s="283"/>
      <c r="G240" s="283"/>
      <c r="H240" s="283"/>
    </row>
    <row r="241" spans="1:8" ht="12.75">
      <c r="A241" s="28"/>
      <c r="B241" s="52"/>
      <c r="C241" s="17">
        <v>4120</v>
      </c>
      <c r="D241" s="3" t="s">
        <v>46</v>
      </c>
      <c r="E241" s="53">
        <v>28539</v>
      </c>
      <c r="F241" s="283"/>
      <c r="G241" s="283"/>
      <c r="H241" s="283"/>
    </row>
    <row r="242" spans="1:8" ht="12.75">
      <c r="A242" s="28"/>
      <c r="B242" s="52"/>
      <c r="C242" s="17">
        <v>4140</v>
      </c>
      <c r="D242" s="3" t="s">
        <v>89</v>
      </c>
      <c r="E242" s="53">
        <v>9780</v>
      </c>
      <c r="F242" s="283"/>
      <c r="G242" s="283"/>
      <c r="H242" s="283"/>
    </row>
    <row r="243" spans="1:8" ht="12.75">
      <c r="A243" s="28"/>
      <c r="B243" s="52"/>
      <c r="C243" s="17">
        <v>4170</v>
      </c>
      <c r="D243" s="3" t="s">
        <v>159</v>
      </c>
      <c r="E243" s="53">
        <v>20000</v>
      </c>
      <c r="F243" s="283"/>
      <c r="G243" s="283"/>
      <c r="H243" s="283"/>
    </row>
    <row r="244" spans="1:8" ht="12.75">
      <c r="A244" s="28"/>
      <c r="B244" s="52"/>
      <c r="C244" s="17">
        <v>4210</v>
      </c>
      <c r="D244" s="3" t="s">
        <v>38</v>
      </c>
      <c r="E244" s="53">
        <v>77200</v>
      </c>
      <c r="F244" s="283"/>
      <c r="G244" s="283"/>
      <c r="H244" s="283"/>
    </row>
    <row r="245" spans="1:8" ht="12.75">
      <c r="A245" s="28"/>
      <c r="B245" s="52"/>
      <c r="C245" s="17">
        <v>4260</v>
      </c>
      <c r="D245" s="3" t="s">
        <v>47</v>
      </c>
      <c r="E245" s="53">
        <v>37400</v>
      </c>
      <c r="F245" s="283"/>
      <c r="G245" s="283"/>
      <c r="H245" s="283"/>
    </row>
    <row r="246" spans="1:8" ht="12.75">
      <c r="A246" s="28"/>
      <c r="B246" s="52"/>
      <c r="C246" s="17">
        <v>4270</v>
      </c>
      <c r="D246" s="3" t="s">
        <v>48</v>
      </c>
      <c r="E246" s="53">
        <v>3000</v>
      </c>
      <c r="F246" s="283"/>
      <c r="G246" s="283"/>
      <c r="H246" s="283"/>
    </row>
    <row r="247" spans="1:8" ht="12.75">
      <c r="A247" s="28"/>
      <c r="B247" s="52"/>
      <c r="C247" s="17">
        <v>4280</v>
      </c>
      <c r="D247" s="3" t="s">
        <v>90</v>
      </c>
      <c r="E247" s="53">
        <v>2000</v>
      </c>
      <c r="F247" s="283"/>
      <c r="G247" s="283"/>
      <c r="H247" s="283"/>
    </row>
    <row r="248" spans="1:8" ht="12.75">
      <c r="A248" s="28"/>
      <c r="B248" s="52"/>
      <c r="C248" s="17">
        <v>4300</v>
      </c>
      <c r="D248" s="3" t="s">
        <v>16</v>
      </c>
      <c r="E248" s="53">
        <v>255689</v>
      </c>
      <c r="F248" s="283"/>
      <c r="G248" s="283"/>
      <c r="H248" s="283"/>
    </row>
    <row r="249" spans="1:8" ht="12.75">
      <c r="A249" s="28"/>
      <c r="B249" s="52"/>
      <c r="C249" s="17">
        <v>4350</v>
      </c>
      <c r="D249" s="3" t="s">
        <v>160</v>
      </c>
      <c r="E249" s="53">
        <v>2100</v>
      </c>
      <c r="F249" s="283"/>
      <c r="G249" s="283"/>
      <c r="H249" s="283"/>
    </row>
    <row r="250" spans="1:8" ht="12.75">
      <c r="A250" s="28"/>
      <c r="B250" s="52"/>
      <c r="C250" s="17">
        <v>4410</v>
      </c>
      <c r="D250" s="3" t="s">
        <v>39</v>
      </c>
      <c r="E250" s="53">
        <v>6712</v>
      </c>
      <c r="F250" s="283"/>
      <c r="G250" s="283"/>
      <c r="H250" s="283"/>
    </row>
    <row r="251" spans="1:8" ht="12.75">
      <c r="A251" s="28"/>
      <c r="B251" s="52"/>
      <c r="C251" s="17">
        <v>4430</v>
      </c>
      <c r="D251" s="3" t="s">
        <v>30</v>
      </c>
      <c r="E251" s="53">
        <v>1500</v>
      </c>
      <c r="F251" s="283"/>
      <c r="G251" s="283"/>
      <c r="H251" s="283"/>
    </row>
    <row r="252" spans="1:8" ht="12.75">
      <c r="A252" s="28"/>
      <c r="B252" s="52"/>
      <c r="C252" s="17">
        <v>4440</v>
      </c>
      <c r="D252" s="3" t="s">
        <v>50</v>
      </c>
      <c r="E252" s="53">
        <v>45119</v>
      </c>
      <c r="F252" s="283"/>
      <c r="G252" s="283"/>
      <c r="H252" s="283"/>
    </row>
    <row r="253" spans="1:8" ht="13.5" thickBot="1">
      <c r="A253" s="28"/>
      <c r="B253" s="52"/>
      <c r="C253" s="45">
        <v>6060</v>
      </c>
      <c r="D253" s="46" t="s">
        <v>31</v>
      </c>
      <c r="E253" s="55">
        <v>10000</v>
      </c>
      <c r="F253" s="283"/>
      <c r="G253" s="283"/>
      <c r="H253" s="283"/>
    </row>
    <row r="254" spans="1:8" ht="13.5" thickBot="1">
      <c r="A254" s="28"/>
      <c r="B254" s="59">
        <v>85228</v>
      </c>
      <c r="C254" s="45"/>
      <c r="D254" s="194" t="s">
        <v>91</v>
      </c>
      <c r="E254" s="277">
        <f>SUM(E255)</f>
        <v>265600</v>
      </c>
      <c r="F254" s="284"/>
      <c r="G254" s="284"/>
      <c r="H254" s="284"/>
    </row>
    <row r="255" spans="1:8" ht="13.5" thickBot="1">
      <c r="A255" s="28"/>
      <c r="B255" s="52"/>
      <c r="C255" s="327">
        <v>4300</v>
      </c>
      <c r="D255" s="3" t="s">
        <v>16</v>
      </c>
      <c r="E255" s="280">
        <v>265600</v>
      </c>
      <c r="F255" s="283"/>
      <c r="G255" s="283"/>
      <c r="H255" s="283"/>
    </row>
    <row r="256" spans="1:8" ht="13.5" thickBot="1">
      <c r="A256" s="28"/>
      <c r="B256" s="70">
        <v>85295</v>
      </c>
      <c r="C256" s="63"/>
      <c r="D256" s="56" t="s">
        <v>15</v>
      </c>
      <c r="E256" s="277">
        <f>SUM(E257:E258)</f>
        <v>162900</v>
      </c>
      <c r="F256" s="284"/>
      <c r="G256" s="284"/>
      <c r="H256" s="284"/>
    </row>
    <row r="257" spans="1:8" ht="12.75">
      <c r="A257" s="28"/>
      <c r="B257" s="319"/>
      <c r="C257" s="86">
        <v>3110</v>
      </c>
      <c r="D257" s="36" t="s">
        <v>86</v>
      </c>
      <c r="E257" s="37">
        <v>200</v>
      </c>
      <c r="F257" s="283"/>
      <c r="G257" s="283"/>
      <c r="H257" s="283"/>
    </row>
    <row r="258" spans="1:8" ht="13.5" thickBot="1">
      <c r="A258" s="28"/>
      <c r="B258" s="52"/>
      <c r="C258" s="84">
        <v>4300</v>
      </c>
      <c r="D258" s="62" t="s">
        <v>16</v>
      </c>
      <c r="E258" s="53">
        <v>162700</v>
      </c>
      <c r="F258" s="283"/>
      <c r="G258" s="283"/>
      <c r="H258" s="283"/>
    </row>
    <row r="259" spans="1:8" ht="26.25" thickBot="1">
      <c r="A259" s="59">
        <v>853</v>
      </c>
      <c r="B259" s="87"/>
      <c r="C259" s="71"/>
      <c r="D259" s="64" t="s">
        <v>92</v>
      </c>
      <c r="E259" s="61">
        <f>SUM(E260)</f>
        <v>147629</v>
      </c>
      <c r="F259" s="284"/>
      <c r="G259" s="284"/>
      <c r="H259" s="284"/>
    </row>
    <row r="260" spans="1:8" ht="16.5" customHeight="1" thickBot="1">
      <c r="A260" s="28"/>
      <c r="B260" s="323">
        <v>85305</v>
      </c>
      <c r="C260" s="20"/>
      <c r="D260" s="88" t="s">
        <v>93</v>
      </c>
      <c r="E260" s="277">
        <f>SUM(E261:E268)</f>
        <v>147629</v>
      </c>
      <c r="F260" s="284"/>
      <c r="G260" s="284"/>
      <c r="H260" s="284"/>
    </row>
    <row r="261" spans="1:8" ht="12.75">
      <c r="A261" s="28"/>
      <c r="B261" s="317"/>
      <c r="C261" s="84">
        <v>4010</v>
      </c>
      <c r="D261" s="62" t="s">
        <v>43</v>
      </c>
      <c r="E261" s="53">
        <v>103382</v>
      </c>
      <c r="F261" s="283"/>
      <c r="G261" s="283"/>
      <c r="H261" s="283"/>
    </row>
    <row r="262" spans="1:8" ht="12.75">
      <c r="A262" s="28"/>
      <c r="B262" s="317"/>
      <c r="C262" s="84">
        <v>4040</v>
      </c>
      <c r="D262" s="62" t="s">
        <v>44</v>
      </c>
      <c r="E262" s="53">
        <v>9220</v>
      </c>
      <c r="F262" s="283"/>
      <c r="G262" s="283"/>
      <c r="H262" s="283"/>
    </row>
    <row r="263" spans="1:8" ht="12.75">
      <c r="A263" s="28"/>
      <c r="B263" s="317"/>
      <c r="C263" s="84">
        <v>4110</v>
      </c>
      <c r="D263" s="62" t="s">
        <v>45</v>
      </c>
      <c r="E263" s="53">
        <v>19591</v>
      </c>
      <c r="F263" s="283"/>
      <c r="G263" s="283"/>
      <c r="H263" s="283"/>
    </row>
    <row r="264" spans="1:8" ht="12.75">
      <c r="A264" s="28"/>
      <c r="B264" s="317"/>
      <c r="C264" s="84">
        <v>4120</v>
      </c>
      <c r="D264" s="62" t="s">
        <v>46</v>
      </c>
      <c r="E264" s="53">
        <v>2669</v>
      </c>
      <c r="F264" s="283"/>
      <c r="G264" s="283"/>
      <c r="H264" s="283"/>
    </row>
    <row r="265" spans="1:8" ht="12.75">
      <c r="A265" s="28"/>
      <c r="B265" s="317"/>
      <c r="C265" s="84">
        <v>4170</v>
      </c>
      <c r="D265" s="62" t="s">
        <v>159</v>
      </c>
      <c r="E265" s="53">
        <v>2400</v>
      </c>
      <c r="F265" s="283"/>
      <c r="G265" s="283"/>
      <c r="H265" s="283"/>
    </row>
    <row r="266" spans="1:8" ht="12.75">
      <c r="A266" s="28"/>
      <c r="B266" s="317"/>
      <c r="C266" s="84">
        <v>4210</v>
      </c>
      <c r="D266" s="62" t="s">
        <v>38</v>
      </c>
      <c r="E266" s="53">
        <v>2000</v>
      </c>
      <c r="F266" s="283"/>
      <c r="G266" s="283"/>
      <c r="H266" s="283"/>
    </row>
    <row r="267" spans="1:8" ht="12.75">
      <c r="A267" s="28"/>
      <c r="B267" s="317"/>
      <c r="C267" s="84">
        <v>4300</v>
      </c>
      <c r="D267" s="62" t="s">
        <v>16</v>
      </c>
      <c r="E267" s="53">
        <v>3670</v>
      </c>
      <c r="F267" s="283"/>
      <c r="G267" s="283"/>
      <c r="H267" s="283"/>
    </row>
    <row r="268" spans="1:8" ht="13.5" thickBot="1">
      <c r="A268" s="28"/>
      <c r="B268" s="317"/>
      <c r="C268" s="84">
        <v>4440</v>
      </c>
      <c r="D268" s="62" t="s">
        <v>50</v>
      </c>
      <c r="E268" s="53">
        <v>4697</v>
      </c>
      <c r="F268" s="283"/>
      <c r="G268" s="283"/>
      <c r="H268" s="283"/>
    </row>
    <row r="269" spans="1:8" ht="13.5" thickBot="1">
      <c r="A269" s="89">
        <v>854</v>
      </c>
      <c r="B269" s="148"/>
      <c r="C269" s="90"/>
      <c r="D269" s="91" t="s">
        <v>94</v>
      </c>
      <c r="E269" s="143">
        <f>SUM(E270,E282)</f>
        <v>1933805</v>
      </c>
      <c r="F269" s="311"/>
      <c r="G269" s="311"/>
      <c r="H269" s="311"/>
    </row>
    <row r="270" spans="1:8" ht="13.5" thickBot="1">
      <c r="A270" s="7"/>
      <c r="B270" s="70">
        <v>85401</v>
      </c>
      <c r="C270" s="41"/>
      <c r="D270" s="56" t="s">
        <v>95</v>
      </c>
      <c r="E270" s="61">
        <f>SUM(E271:E281)</f>
        <v>1603805</v>
      </c>
      <c r="F270" s="284"/>
      <c r="G270" s="284"/>
      <c r="H270" s="284"/>
    </row>
    <row r="271" spans="1:8" ht="12.75">
      <c r="A271" s="28"/>
      <c r="B271" s="52"/>
      <c r="C271" s="9">
        <v>3020</v>
      </c>
      <c r="D271" s="3" t="s">
        <v>42</v>
      </c>
      <c r="E271" s="37">
        <v>1488</v>
      </c>
      <c r="F271" s="283"/>
      <c r="G271" s="283"/>
      <c r="H271" s="283"/>
    </row>
    <row r="272" spans="1:8" ht="12.75">
      <c r="A272" s="28"/>
      <c r="B272" s="52"/>
      <c r="C272" s="17">
        <v>4010</v>
      </c>
      <c r="D272" s="3" t="s">
        <v>43</v>
      </c>
      <c r="E272" s="53">
        <v>781911</v>
      </c>
      <c r="F272" s="283"/>
      <c r="G272" s="283"/>
      <c r="H272" s="283"/>
    </row>
    <row r="273" spans="1:8" ht="12.75">
      <c r="A273" s="28"/>
      <c r="B273" s="52"/>
      <c r="C273" s="17">
        <v>4040</v>
      </c>
      <c r="D273" s="3" t="s">
        <v>44</v>
      </c>
      <c r="E273" s="53">
        <v>58191</v>
      </c>
      <c r="F273" s="283"/>
      <c r="G273" s="283"/>
      <c r="H273" s="283"/>
    </row>
    <row r="274" spans="1:8" ht="12.75">
      <c r="A274" s="28"/>
      <c r="B274" s="52"/>
      <c r="C274" s="17">
        <v>4110</v>
      </c>
      <c r="D274" s="3" t="s">
        <v>45</v>
      </c>
      <c r="E274" s="53">
        <v>147731</v>
      </c>
      <c r="F274" s="283"/>
      <c r="G274" s="283"/>
      <c r="H274" s="283"/>
    </row>
    <row r="275" spans="1:8" ht="12.75">
      <c r="A275" s="28"/>
      <c r="B275" s="52"/>
      <c r="C275" s="17">
        <v>4120</v>
      </c>
      <c r="D275" s="3" t="s">
        <v>46</v>
      </c>
      <c r="E275" s="53">
        <v>20818</v>
      </c>
      <c r="F275" s="283"/>
      <c r="G275" s="283"/>
      <c r="H275" s="283"/>
    </row>
    <row r="276" spans="1:8" ht="12.75">
      <c r="A276" s="28"/>
      <c r="B276" s="52"/>
      <c r="C276" s="17">
        <v>4210</v>
      </c>
      <c r="D276" s="3" t="s">
        <v>96</v>
      </c>
      <c r="E276" s="53">
        <v>17250</v>
      </c>
      <c r="F276" s="283"/>
      <c r="G276" s="283"/>
      <c r="H276" s="283"/>
    </row>
    <row r="277" spans="1:8" ht="12.75">
      <c r="A277" s="28"/>
      <c r="B277" s="52"/>
      <c r="C277" s="17">
        <v>4220</v>
      </c>
      <c r="D277" s="3" t="s">
        <v>73</v>
      </c>
      <c r="E277" s="53">
        <v>507395</v>
      </c>
      <c r="F277" s="283"/>
      <c r="G277" s="283"/>
      <c r="H277" s="283"/>
    </row>
    <row r="278" spans="1:8" ht="12.75">
      <c r="A278" s="28"/>
      <c r="B278" s="52"/>
      <c r="C278" s="17">
        <v>4270</v>
      </c>
      <c r="D278" s="3" t="s">
        <v>48</v>
      </c>
      <c r="E278" s="53">
        <v>1200</v>
      </c>
      <c r="F278" s="283"/>
      <c r="G278" s="283"/>
      <c r="H278" s="283"/>
    </row>
    <row r="279" spans="1:8" ht="12.75">
      <c r="A279" s="28"/>
      <c r="B279" s="52"/>
      <c r="C279" s="17">
        <v>4300</v>
      </c>
      <c r="D279" s="3" t="s">
        <v>16</v>
      </c>
      <c r="E279" s="53">
        <v>10650</v>
      </c>
      <c r="F279" s="283"/>
      <c r="G279" s="283"/>
      <c r="H279" s="283"/>
    </row>
    <row r="280" spans="1:8" ht="12.75">
      <c r="A280" s="28"/>
      <c r="B280" s="52"/>
      <c r="C280" s="17">
        <v>4440</v>
      </c>
      <c r="D280" s="3" t="s">
        <v>50</v>
      </c>
      <c r="E280" s="53">
        <v>48971</v>
      </c>
      <c r="F280" s="283"/>
      <c r="G280" s="283"/>
      <c r="H280" s="283"/>
    </row>
    <row r="281" spans="1:8" ht="13.5" thickBot="1">
      <c r="A281" s="28"/>
      <c r="B281" s="52"/>
      <c r="C281" s="45">
        <v>6060</v>
      </c>
      <c r="D281" s="3" t="s">
        <v>31</v>
      </c>
      <c r="E281" s="55">
        <v>8200</v>
      </c>
      <c r="F281" s="283"/>
      <c r="G281" s="283"/>
      <c r="H281" s="283"/>
    </row>
    <row r="282" spans="1:8" ht="23.25" thickBot="1">
      <c r="A282" s="28"/>
      <c r="B282" s="59">
        <v>85412</v>
      </c>
      <c r="C282" s="92"/>
      <c r="D282" s="93" t="s">
        <v>163</v>
      </c>
      <c r="E282" s="277">
        <f>SUM(E283:E284)</f>
        <v>330000</v>
      </c>
      <c r="F282" s="284"/>
      <c r="G282" s="284"/>
      <c r="H282" s="284"/>
    </row>
    <row r="283" spans="1:8" ht="12.75">
      <c r="A283" s="28"/>
      <c r="B283" s="52"/>
      <c r="C283" s="84">
        <v>4210</v>
      </c>
      <c r="D283" s="62" t="s">
        <v>38</v>
      </c>
      <c r="E283" s="53">
        <v>5000</v>
      </c>
      <c r="F283" s="283"/>
      <c r="G283" s="283"/>
      <c r="H283" s="283"/>
    </row>
    <row r="284" spans="1:8" ht="13.5" thickBot="1">
      <c r="A284" s="48"/>
      <c r="B284" s="285"/>
      <c r="C284" s="95">
        <v>4300</v>
      </c>
      <c r="D284" s="78" t="s">
        <v>16</v>
      </c>
      <c r="E284" s="55">
        <v>325000</v>
      </c>
      <c r="F284" s="283"/>
      <c r="G284" s="283"/>
      <c r="H284" s="283"/>
    </row>
    <row r="285" spans="1:8" ht="13.5" thickBot="1">
      <c r="A285" s="30">
        <v>900</v>
      </c>
      <c r="B285" s="320"/>
      <c r="C285" s="41"/>
      <c r="D285" s="83" t="s">
        <v>97</v>
      </c>
      <c r="E285" s="61">
        <f>SUM(E286,E288,E290,E292,E294,E299)</f>
        <v>6853800</v>
      </c>
      <c r="F285" s="284"/>
      <c r="G285" s="284"/>
      <c r="H285" s="284"/>
    </row>
    <row r="286" spans="1:8" ht="13.5" thickBot="1">
      <c r="A286" s="28"/>
      <c r="B286" s="70">
        <v>90003</v>
      </c>
      <c r="C286" s="41"/>
      <c r="D286" s="56" t="s">
        <v>98</v>
      </c>
      <c r="E286" s="278">
        <f>SUM(E287:E287)</f>
        <v>450000</v>
      </c>
      <c r="F286" s="284"/>
      <c r="G286" s="284"/>
      <c r="H286" s="284"/>
    </row>
    <row r="287" spans="1:8" ht="26.25" thickBot="1">
      <c r="A287" s="48"/>
      <c r="B287" s="285"/>
      <c r="C287" s="26">
        <v>2650</v>
      </c>
      <c r="D287" s="333" t="s">
        <v>99</v>
      </c>
      <c r="E287" s="280">
        <v>450000</v>
      </c>
      <c r="F287" s="283"/>
      <c r="G287" s="283"/>
      <c r="H287" s="283"/>
    </row>
    <row r="288" spans="1:8" ht="15" customHeight="1" thickBot="1">
      <c r="A288" s="7"/>
      <c r="B288" s="70">
        <v>90004</v>
      </c>
      <c r="C288" s="41"/>
      <c r="D288" s="56" t="s">
        <v>100</v>
      </c>
      <c r="E288" s="61">
        <f>SUM(E289:E289)</f>
        <v>380000</v>
      </c>
      <c r="F288" s="284"/>
      <c r="G288" s="284"/>
      <c r="H288" s="284"/>
    </row>
    <row r="289" spans="1:8" ht="26.25" thickBot="1">
      <c r="A289" s="28"/>
      <c r="B289" s="43"/>
      <c r="C289" s="86">
        <v>2650</v>
      </c>
      <c r="D289" s="58" t="s">
        <v>99</v>
      </c>
      <c r="E289" s="37">
        <v>380000</v>
      </c>
      <c r="F289" s="283"/>
      <c r="G289" s="283"/>
      <c r="H289" s="283"/>
    </row>
    <row r="290" spans="1:8" ht="13.5" thickBot="1">
      <c r="A290" s="28"/>
      <c r="B290" s="70">
        <v>90015</v>
      </c>
      <c r="C290" s="41"/>
      <c r="D290" s="56" t="s">
        <v>101</v>
      </c>
      <c r="E290" s="61">
        <f>SUM(E291:E291)</f>
        <v>1000000</v>
      </c>
      <c r="F290" s="284"/>
      <c r="G290" s="284"/>
      <c r="H290" s="284"/>
    </row>
    <row r="291" spans="1:8" ht="26.25" thickBot="1">
      <c r="A291" s="28"/>
      <c r="B291" s="52"/>
      <c r="C291" s="84">
        <v>2650</v>
      </c>
      <c r="D291" s="288" t="s">
        <v>99</v>
      </c>
      <c r="E291" s="37">
        <v>1000000</v>
      </c>
      <c r="F291" s="283"/>
      <c r="G291" s="283"/>
      <c r="H291" s="283"/>
    </row>
    <row r="292" spans="1:8" ht="13.5" thickBot="1">
      <c r="A292" s="28"/>
      <c r="B292" s="70">
        <v>90017</v>
      </c>
      <c r="C292" s="63"/>
      <c r="D292" s="56" t="s">
        <v>102</v>
      </c>
      <c r="E292" s="61">
        <f>SUM(E293)</f>
        <v>468800</v>
      </c>
      <c r="F292" s="284"/>
      <c r="G292" s="284"/>
      <c r="H292" s="284"/>
    </row>
    <row r="293" spans="1:8" ht="26.25" thickBot="1">
      <c r="A293" s="28"/>
      <c r="B293" s="87"/>
      <c r="C293" s="26">
        <v>2650</v>
      </c>
      <c r="D293" s="94" t="s">
        <v>103</v>
      </c>
      <c r="E293" s="280">
        <v>468800</v>
      </c>
      <c r="F293" s="283"/>
      <c r="G293" s="283"/>
      <c r="H293" s="283"/>
    </row>
    <row r="294" spans="1:8" ht="13.5" thickBot="1">
      <c r="A294" s="28"/>
      <c r="B294" s="70">
        <v>90095</v>
      </c>
      <c r="C294" s="63"/>
      <c r="D294" s="56" t="s">
        <v>104</v>
      </c>
      <c r="E294" s="61">
        <f>SUM(E295:E298)</f>
        <v>215000</v>
      </c>
      <c r="F294" s="284"/>
      <c r="G294" s="284"/>
      <c r="H294" s="284"/>
    </row>
    <row r="295" spans="1:8" ht="12.75">
      <c r="A295" s="28"/>
      <c r="B295" s="317"/>
      <c r="C295" s="9">
        <v>4110</v>
      </c>
      <c r="D295" s="10" t="s">
        <v>45</v>
      </c>
      <c r="E295" s="278">
        <v>865</v>
      </c>
      <c r="F295" s="284"/>
      <c r="G295" s="284"/>
      <c r="H295" s="284"/>
    </row>
    <row r="296" spans="1:8" ht="12.75">
      <c r="A296" s="28"/>
      <c r="B296" s="317"/>
      <c r="C296" s="17">
        <v>4120</v>
      </c>
      <c r="D296" s="3" t="s">
        <v>46</v>
      </c>
      <c r="E296" s="279">
        <v>123</v>
      </c>
      <c r="F296" s="284"/>
      <c r="G296" s="284"/>
      <c r="H296" s="284"/>
    </row>
    <row r="297" spans="1:8" ht="12.75">
      <c r="A297" s="28"/>
      <c r="B297" s="317"/>
      <c r="C297" s="17">
        <v>4210</v>
      </c>
      <c r="D297" s="3" t="s">
        <v>96</v>
      </c>
      <c r="E297" s="279">
        <v>5000</v>
      </c>
      <c r="F297" s="284"/>
      <c r="G297" s="284"/>
      <c r="H297" s="284"/>
    </row>
    <row r="298" spans="1:8" ht="13.5" thickBot="1">
      <c r="A298" s="28"/>
      <c r="B298" s="317"/>
      <c r="C298" s="45">
        <v>4300</v>
      </c>
      <c r="D298" s="46" t="s">
        <v>16</v>
      </c>
      <c r="E298" s="55">
        <v>209012</v>
      </c>
      <c r="F298" s="283"/>
      <c r="G298" s="283"/>
      <c r="H298" s="283"/>
    </row>
    <row r="299" spans="1:8" ht="13.5" thickBot="1">
      <c r="A299" s="28"/>
      <c r="B299" s="59">
        <v>90095</v>
      </c>
      <c r="C299" s="289"/>
      <c r="D299" s="88" t="s">
        <v>105</v>
      </c>
      <c r="E299" s="277">
        <f>SUM(E300)</f>
        <v>4340000</v>
      </c>
      <c r="F299" s="284"/>
      <c r="G299" s="284"/>
      <c r="H299" s="284"/>
    </row>
    <row r="300" spans="1:8" ht="13.5" thickBot="1">
      <c r="A300" s="48"/>
      <c r="B300" s="285"/>
      <c r="C300" s="95">
        <v>6050</v>
      </c>
      <c r="D300" s="78" t="s">
        <v>106</v>
      </c>
      <c r="E300" s="55">
        <v>4340000</v>
      </c>
      <c r="F300" s="283"/>
      <c r="G300" s="283"/>
      <c r="H300" s="283"/>
    </row>
    <row r="301" spans="1:8" ht="13.5" thickBot="1">
      <c r="A301" s="81">
        <v>921</v>
      </c>
      <c r="B301" s="320"/>
      <c r="C301" s="63"/>
      <c r="D301" s="96" t="s">
        <v>107</v>
      </c>
      <c r="E301" s="61">
        <f>SUM(E302,E307,E309)</f>
        <v>1750300</v>
      </c>
      <c r="F301" s="284"/>
      <c r="G301" s="284"/>
      <c r="H301" s="284"/>
    </row>
    <row r="302" spans="1:8" ht="13.5" thickBot="1">
      <c r="A302" s="28"/>
      <c r="B302" s="70">
        <v>92105</v>
      </c>
      <c r="D302" s="56" t="s">
        <v>108</v>
      </c>
      <c r="E302" s="61">
        <f>SUM(E303:E306)</f>
        <v>350300</v>
      </c>
      <c r="F302" s="284"/>
      <c r="G302" s="284"/>
      <c r="H302" s="284"/>
    </row>
    <row r="303" spans="1:8" ht="38.25">
      <c r="A303" s="28"/>
      <c r="B303" s="319"/>
      <c r="C303" s="9">
        <v>2820</v>
      </c>
      <c r="D303" s="290" t="s">
        <v>164</v>
      </c>
      <c r="E303" s="37">
        <v>40000</v>
      </c>
      <c r="F303" s="283"/>
      <c r="G303" s="283"/>
      <c r="H303" s="283"/>
    </row>
    <row r="304" spans="1:8" ht="12.75">
      <c r="A304" s="28"/>
      <c r="B304" s="317"/>
      <c r="C304" s="17">
        <v>4170</v>
      </c>
      <c r="D304" s="79" t="s">
        <v>159</v>
      </c>
      <c r="E304" s="53">
        <v>60000</v>
      </c>
      <c r="F304" s="283"/>
      <c r="G304" s="283"/>
      <c r="H304" s="283"/>
    </row>
    <row r="305" spans="1:8" ht="12.75">
      <c r="A305" s="28"/>
      <c r="B305" s="52"/>
      <c r="C305" s="17">
        <v>4210</v>
      </c>
      <c r="D305" s="80" t="s">
        <v>96</v>
      </c>
      <c r="E305" s="53">
        <v>41750</v>
      </c>
      <c r="F305" s="283"/>
      <c r="G305" s="283"/>
      <c r="H305" s="283"/>
    </row>
    <row r="306" spans="1:8" ht="13.5" thickBot="1">
      <c r="A306" s="28"/>
      <c r="B306" s="52"/>
      <c r="C306" s="17">
        <v>4300</v>
      </c>
      <c r="D306" s="80" t="s">
        <v>16</v>
      </c>
      <c r="E306" s="53">
        <v>208550</v>
      </c>
      <c r="F306" s="283"/>
      <c r="G306" s="283"/>
      <c r="H306" s="283"/>
    </row>
    <row r="307" spans="1:8" ht="13.5" thickBot="1">
      <c r="A307" s="28"/>
      <c r="B307" s="59">
        <v>92116</v>
      </c>
      <c r="C307" s="41"/>
      <c r="D307" s="56" t="s">
        <v>109</v>
      </c>
      <c r="E307" s="61">
        <f>SUM(E308:E308)</f>
        <v>1300000</v>
      </c>
      <c r="F307" s="284"/>
      <c r="G307" s="284"/>
      <c r="H307" s="284"/>
    </row>
    <row r="308" spans="1:8" ht="13.5" thickBot="1">
      <c r="A308" s="28"/>
      <c r="B308" s="52"/>
      <c r="C308" s="9">
        <v>2550</v>
      </c>
      <c r="D308" s="74" t="s">
        <v>110</v>
      </c>
      <c r="E308" s="37">
        <v>1300000</v>
      </c>
      <c r="F308" s="283"/>
      <c r="G308" s="283"/>
      <c r="H308" s="283"/>
    </row>
    <row r="309" spans="1:8" ht="30" customHeight="1" thickBot="1">
      <c r="A309" s="28"/>
      <c r="B309" s="59">
        <v>92120</v>
      </c>
      <c r="C309" s="25"/>
      <c r="D309" s="64" t="s">
        <v>111</v>
      </c>
      <c r="E309" s="61">
        <f>SUM(E310:E310)</f>
        <v>100000</v>
      </c>
      <c r="F309" s="284"/>
      <c r="G309" s="284"/>
      <c r="H309" s="284"/>
    </row>
    <row r="310" spans="1:8" ht="13.5" thickBot="1">
      <c r="A310" s="28"/>
      <c r="B310" s="52"/>
      <c r="C310" s="45">
        <v>4300</v>
      </c>
      <c r="D310" s="3" t="s">
        <v>16</v>
      </c>
      <c r="E310" s="55">
        <v>100000</v>
      </c>
      <c r="F310" s="283"/>
      <c r="G310" s="283"/>
      <c r="H310" s="283"/>
    </row>
    <row r="311" spans="1:8" ht="13.5" thickBot="1">
      <c r="A311" s="81">
        <v>926</v>
      </c>
      <c r="B311" s="320"/>
      <c r="C311" s="97"/>
      <c r="D311" s="98" t="s">
        <v>112</v>
      </c>
      <c r="E311" s="61">
        <f>SUM(E312,E331)</f>
        <v>1310300</v>
      </c>
      <c r="F311" s="284"/>
      <c r="G311" s="284"/>
      <c r="H311" s="284"/>
    </row>
    <row r="312" spans="1:8" ht="13.5" thickBot="1">
      <c r="A312" s="28"/>
      <c r="B312" s="59">
        <v>92604</v>
      </c>
      <c r="C312" s="41"/>
      <c r="D312" s="29" t="s">
        <v>113</v>
      </c>
      <c r="E312" s="61">
        <f>SUM(E313:E330)</f>
        <v>925300</v>
      </c>
      <c r="F312" s="284"/>
      <c r="G312" s="284"/>
      <c r="H312" s="284"/>
    </row>
    <row r="313" spans="1:8" ht="27" customHeight="1">
      <c r="A313" s="28"/>
      <c r="B313" s="317"/>
      <c r="C313" s="9">
        <v>3020</v>
      </c>
      <c r="D313" s="73" t="s">
        <v>42</v>
      </c>
      <c r="E313" s="53">
        <v>1600</v>
      </c>
      <c r="F313" s="283"/>
      <c r="G313" s="283"/>
      <c r="H313" s="283"/>
    </row>
    <row r="314" spans="1:8" ht="11.25" customHeight="1">
      <c r="A314" s="28"/>
      <c r="B314" s="52"/>
      <c r="C314" s="51">
        <v>4010</v>
      </c>
      <c r="D314" s="3" t="s">
        <v>43</v>
      </c>
      <c r="E314" s="53">
        <v>418500</v>
      </c>
      <c r="F314" s="283"/>
      <c r="G314" s="283"/>
      <c r="H314" s="283"/>
    </row>
    <row r="315" spans="1:8" ht="12.75">
      <c r="A315" s="28"/>
      <c r="B315" s="52"/>
      <c r="C315" s="17">
        <v>4040</v>
      </c>
      <c r="D315" s="3" t="s">
        <v>44</v>
      </c>
      <c r="E315" s="53">
        <v>29500</v>
      </c>
      <c r="F315" s="283"/>
      <c r="G315" s="283"/>
      <c r="H315" s="283"/>
    </row>
    <row r="316" spans="1:8" ht="12.75">
      <c r="A316" s="28"/>
      <c r="B316" s="52"/>
      <c r="C316" s="17">
        <v>4110</v>
      </c>
      <c r="D316" s="3" t="s">
        <v>45</v>
      </c>
      <c r="E316" s="53">
        <v>80700</v>
      </c>
      <c r="F316" s="283"/>
      <c r="G316" s="283"/>
      <c r="H316" s="283"/>
    </row>
    <row r="317" spans="1:8" ht="12.75">
      <c r="A317" s="28"/>
      <c r="B317" s="52"/>
      <c r="C317" s="17">
        <v>4120</v>
      </c>
      <c r="D317" s="3" t="s">
        <v>46</v>
      </c>
      <c r="E317" s="53">
        <v>11500</v>
      </c>
      <c r="F317" s="283"/>
      <c r="G317" s="283"/>
      <c r="H317" s="283"/>
    </row>
    <row r="318" spans="1:8" ht="12.75">
      <c r="A318" s="28"/>
      <c r="B318" s="52"/>
      <c r="C318" s="17">
        <v>4170</v>
      </c>
      <c r="D318" s="3" t="s">
        <v>159</v>
      </c>
      <c r="E318" s="53">
        <v>31000</v>
      </c>
      <c r="F318" s="283"/>
      <c r="G318" s="283"/>
      <c r="H318" s="283"/>
    </row>
    <row r="319" spans="1:8" ht="12.75">
      <c r="A319" s="28"/>
      <c r="B319" s="52"/>
      <c r="C319" s="17">
        <v>4210</v>
      </c>
      <c r="D319" s="3" t="s">
        <v>38</v>
      </c>
      <c r="E319" s="53">
        <v>56000</v>
      </c>
      <c r="F319" s="283"/>
      <c r="G319" s="283"/>
      <c r="H319" s="283"/>
    </row>
    <row r="320" spans="1:8" ht="12.75">
      <c r="A320" s="28"/>
      <c r="B320" s="52"/>
      <c r="C320" s="17">
        <v>4260</v>
      </c>
      <c r="D320" s="3" t="s">
        <v>47</v>
      </c>
      <c r="E320" s="53">
        <v>113000</v>
      </c>
      <c r="F320" s="283"/>
      <c r="G320" s="283"/>
      <c r="H320" s="283"/>
    </row>
    <row r="321" spans="1:8" ht="12.75">
      <c r="A321" s="28"/>
      <c r="B321" s="52"/>
      <c r="C321" s="17">
        <v>4270</v>
      </c>
      <c r="D321" s="3" t="s">
        <v>48</v>
      </c>
      <c r="E321" s="53">
        <v>4000</v>
      </c>
      <c r="F321" s="283"/>
      <c r="G321" s="283"/>
      <c r="H321" s="283"/>
    </row>
    <row r="322" spans="1:8" ht="12.75">
      <c r="A322" s="28"/>
      <c r="B322" s="52"/>
      <c r="C322" s="17">
        <v>4280</v>
      </c>
      <c r="D322" s="3" t="s">
        <v>49</v>
      </c>
      <c r="E322" s="53">
        <v>400</v>
      </c>
      <c r="F322" s="283"/>
      <c r="G322" s="283"/>
      <c r="H322" s="283"/>
    </row>
    <row r="323" spans="1:8" ht="14.25" customHeight="1">
      <c r="A323" s="28"/>
      <c r="B323" s="52"/>
      <c r="C323" s="292">
        <v>4300</v>
      </c>
      <c r="D323" s="3" t="s">
        <v>16</v>
      </c>
      <c r="E323" s="53">
        <v>45900</v>
      </c>
      <c r="F323" s="283"/>
      <c r="G323" s="283"/>
      <c r="H323" s="283"/>
    </row>
    <row r="324" spans="1:8" ht="14.25" customHeight="1">
      <c r="A324" s="28"/>
      <c r="B324" s="52"/>
      <c r="C324" s="292">
        <v>4350</v>
      </c>
      <c r="D324" s="3" t="s">
        <v>160</v>
      </c>
      <c r="E324" s="53">
        <v>3000</v>
      </c>
      <c r="F324" s="283"/>
      <c r="G324" s="283"/>
      <c r="H324" s="283"/>
    </row>
    <row r="325" spans="1:8" ht="12.75">
      <c r="A325" s="28"/>
      <c r="B325" s="52"/>
      <c r="C325" s="17">
        <v>4410</v>
      </c>
      <c r="D325" s="3" t="s">
        <v>39</v>
      </c>
      <c r="E325" s="53">
        <v>3900</v>
      </c>
      <c r="F325" s="283"/>
      <c r="G325" s="283"/>
      <c r="H325" s="283"/>
    </row>
    <row r="326" spans="1:8" ht="12.75">
      <c r="A326" s="28"/>
      <c r="B326" s="52"/>
      <c r="C326" s="17">
        <v>4430</v>
      </c>
      <c r="D326" s="99" t="s">
        <v>30</v>
      </c>
      <c r="E326" s="53">
        <v>2500</v>
      </c>
      <c r="F326" s="283"/>
      <c r="G326" s="283"/>
      <c r="H326" s="283"/>
    </row>
    <row r="327" spans="1:8" ht="14.25" customHeight="1">
      <c r="A327" s="28"/>
      <c r="B327" s="52"/>
      <c r="C327" s="51">
        <v>4440</v>
      </c>
      <c r="D327" s="52" t="s">
        <v>50</v>
      </c>
      <c r="E327" s="53">
        <v>12300</v>
      </c>
      <c r="F327" s="283"/>
      <c r="G327" s="283"/>
      <c r="H327" s="283"/>
    </row>
    <row r="328" spans="1:8" ht="12.75" customHeight="1">
      <c r="A328" s="28"/>
      <c r="B328" s="52"/>
      <c r="C328" s="51">
        <v>4610</v>
      </c>
      <c r="D328" s="52" t="s">
        <v>165</v>
      </c>
      <c r="E328" s="53">
        <v>500</v>
      </c>
      <c r="F328" s="283"/>
      <c r="G328" s="283"/>
      <c r="H328" s="283"/>
    </row>
    <row r="329" spans="1:8" ht="12.75" customHeight="1">
      <c r="A329" s="28"/>
      <c r="B329" s="52"/>
      <c r="C329" s="51">
        <v>6050</v>
      </c>
      <c r="D329" s="52" t="s">
        <v>106</v>
      </c>
      <c r="E329" s="53">
        <v>100000</v>
      </c>
      <c r="F329" s="283"/>
      <c r="G329" s="283"/>
      <c r="H329" s="283"/>
    </row>
    <row r="330" spans="1:8" ht="13.5" thickBot="1">
      <c r="A330" s="48"/>
      <c r="B330" s="285"/>
      <c r="C330" s="45">
        <v>6060</v>
      </c>
      <c r="D330" s="46" t="s">
        <v>106</v>
      </c>
      <c r="E330" s="55">
        <v>11000</v>
      </c>
      <c r="F330" s="283"/>
      <c r="G330" s="283"/>
      <c r="H330" s="283"/>
    </row>
    <row r="331" spans="1:8" ht="13.5" thickBot="1">
      <c r="A331" s="7"/>
      <c r="B331" s="59">
        <v>92695</v>
      </c>
      <c r="C331" s="41"/>
      <c r="D331" s="100" t="s">
        <v>15</v>
      </c>
      <c r="E331" s="61">
        <f>SUM(E332)</f>
        <v>385000</v>
      </c>
      <c r="F331" s="284"/>
      <c r="G331" s="284"/>
      <c r="H331" s="284"/>
    </row>
    <row r="332" spans="1:8" ht="39" thickBot="1">
      <c r="A332" s="48"/>
      <c r="B332" s="285"/>
      <c r="C332" s="26">
        <v>2820</v>
      </c>
      <c r="D332" s="291" t="s">
        <v>164</v>
      </c>
      <c r="E332" s="55">
        <v>385000</v>
      </c>
      <c r="F332" s="283"/>
      <c r="G332" s="283"/>
      <c r="H332" s="283"/>
    </row>
    <row r="333" ht="12.75">
      <c r="E333" s="44"/>
    </row>
    <row r="334" ht="12.75">
      <c r="E334" s="44"/>
    </row>
    <row r="335" ht="12.75">
      <c r="E335" s="44"/>
    </row>
    <row r="336" ht="12.75">
      <c r="E336" s="44"/>
    </row>
    <row r="337" ht="12.75">
      <c r="E337" s="44"/>
    </row>
    <row r="338" ht="12.75">
      <c r="E338" s="44"/>
    </row>
    <row r="339" ht="12.75">
      <c r="E339" s="44"/>
    </row>
    <row r="340" ht="12.75">
      <c r="E340" s="44"/>
    </row>
    <row r="341" ht="12.75">
      <c r="E341" s="44"/>
    </row>
    <row r="342" ht="12.75">
      <c r="E342" s="44"/>
    </row>
    <row r="343" ht="12.75">
      <c r="E343" s="44"/>
    </row>
    <row r="344" ht="12.75">
      <c r="E344" s="44"/>
    </row>
    <row r="345" ht="12.75">
      <c r="E345" s="44"/>
    </row>
    <row r="346" ht="12.75">
      <c r="E346" s="44"/>
    </row>
    <row r="347" spans="5:12" ht="12.75">
      <c r="E347" s="44"/>
      <c r="K347" s="3"/>
      <c r="L347" s="44"/>
    </row>
    <row r="348" spans="5:14" ht="12.75">
      <c r="E348" s="44"/>
      <c r="F348" s="44"/>
      <c r="G348" s="101"/>
      <c r="K348" s="3"/>
      <c r="L348" s="44"/>
      <c r="M348" s="44"/>
      <c r="N348" s="101"/>
    </row>
    <row r="349" spans="5:12" ht="12.75">
      <c r="E349" s="44"/>
      <c r="K349" s="3"/>
      <c r="L349" s="44"/>
    </row>
    <row r="350" spans="5:14" ht="12.75">
      <c r="E350" s="44"/>
      <c r="F350" s="44"/>
      <c r="G350" s="101"/>
      <c r="K350" s="3"/>
      <c r="L350" s="44"/>
      <c r="M350" s="44"/>
      <c r="N350" s="101"/>
    </row>
    <row r="351" spans="5:14" ht="12.75">
      <c r="E351" s="44"/>
      <c r="F351" s="44"/>
      <c r="G351" s="101"/>
      <c r="K351" s="3"/>
      <c r="L351" s="44"/>
      <c r="M351" s="44"/>
      <c r="N351" s="101"/>
    </row>
    <row r="352" spans="5:14" ht="12.75">
      <c r="E352" s="44"/>
      <c r="F352" s="44"/>
      <c r="G352" s="101"/>
      <c r="K352" s="3"/>
      <c r="L352" s="44"/>
      <c r="M352" s="44"/>
      <c r="N352" s="101"/>
    </row>
    <row r="353" spans="5:14" ht="12.75">
      <c r="E353" s="44"/>
      <c r="F353" s="44"/>
      <c r="G353" s="101"/>
      <c r="H353" s="69"/>
      <c r="I353" s="69">
        <f>SUM(F15,F21,F28,F35:F36,F37,F40,F43,F45,F48,F51,F59,F66:F73,F76,F79,F82,F91,F96,F101:F106,F109,F116,F124,F130:F137,F144,F150:F156,F167:F175,F176,F177,F185,F189:F194,F195)</f>
        <v>0</v>
      </c>
      <c r="K353" s="3"/>
      <c r="L353" s="44"/>
      <c r="M353" s="44"/>
      <c r="N353" s="101"/>
    </row>
    <row r="354" spans="4:14" ht="15">
      <c r="D354" s="5"/>
      <c r="E354" s="103"/>
      <c r="F354" s="103"/>
      <c r="G354" s="104"/>
      <c r="H354" s="69"/>
      <c r="I354" s="69">
        <f>SUM(F197,F206:F210,F217:F223,F230:F231,F235,F237,F240,F245:F255,F257,F262,F268:F271,F275,F280:F286,F288,F292,F294,F301:F302,F307,F312,F315,F323,F331)</f>
        <v>0</v>
      </c>
      <c r="K354" s="5"/>
      <c r="L354" s="103"/>
      <c r="M354" s="103"/>
      <c r="N354" s="104"/>
    </row>
    <row r="355" spans="5:14" ht="14.25">
      <c r="E355" s="44"/>
      <c r="F355" s="44"/>
      <c r="G355" s="105"/>
      <c r="H355" s="69"/>
      <c r="I355" s="69"/>
      <c r="K355" s="3"/>
      <c r="L355" s="44"/>
      <c r="M355" s="44"/>
      <c r="N355" s="105"/>
    </row>
    <row r="356" spans="5:14" ht="14.25">
      <c r="E356" s="44"/>
      <c r="F356" s="44"/>
      <c r="G356" s="105"/>
      <c r="H356" s="69"/>
      <c r="I356" s="69"/>
      <c r="K356" s="3"/>
      <c r="L356" s="44"/>
      <c r="M356" s="44"/>
      <c r="N356" s="105"/>
    </row>
    <row r="357" spans="5:14" ht="14.25">
      <c r="E357" s="44"/>
      <c r="F357" s="44"/>
      <c r="G357" s="105"/>
      <c r="H357" s="69"/>
      <c r="I357" s="69"/>
      <c r="K357" s="3"/>
      <c r="L357" s="44"/>
      <c r="M357" s="44"/>
      <c r="N357" s="105"/>
    </row>
    <row r="358" spans="5:14" ht="14.25">
      <c r="E358" s="44"/>
      <c r="F358" s="44"/>
      <c r="G358" s="105"/>
      <c r="H358" s="69"/>
      <c r="I358" s="69"/>
      <c r="K358" s="3"/>
      <c r="L358" s="44"/>
      <c r="M358" s="44"/>
      <c r="N358" s="105"/>
    </row>
    <row r="359" spans="5:14" ht="14.25">
      <c r="E359" s="44"/>
      <c r="F359" s="44"/>
      <c r="G359" s="105"/>
      <c r="H359" s="69"/>
      <c r="I359" s="69"/>
      <c r="K359" s="3"/>
      <c r="L359" s="44"/>
      <c r="M359" s="44"/>
      <c r="N359" s="105"/>
    </row>
    <row r="360" spans="5:14" ht="14.25">
      <c r="E360" s="44"/>
      <c r="F360" s="44"/>
      <c r="G360" s="105"/>
      <c r="H360" s="69"/>
      <c r="I360" s="69"/>
      <c r="K360" s="3"/>
      <c r="L360" s="44"/>
      <c r="M360" s="44"/>
      <c r="N360" s="105"/>
    </row>
    <row r="361" spans="5:14" ht="14.25">
      <c r="E361" s="44"/>
      <c r="F361" s="44"/>
      <c r="G361" s="105"/>
      <c r="H361" s="69"/>
      <c r="I361" s="69"/>
      <c r="K361" s="3"/>
      <c r="L361" s="44"/>
      <c r="M361" s="44"/>
      <c r="N361" s="105"/>
    </row>
    <row r="362" spans="5:14" ht="14.25">
      <c r="E362" s="44"/>
      <c r="F362" s="44"/>
      <c r="G362" s="105"/>
      <c r="H362" s="69"/>
      <c r="I362" s="69"/>
      <c r="K362" s="3"/>
      <c r="L362" s="44"/>
      <c r="M362" s="44"/>
      <c r="N362" s="105"/>
    </row>
    <row r="363" spans="5:14" ht="14.25">
      <c r="E363" s="44"/>
      <c r="F363" s="44"/>
      <c r="G363" s="105"/>
      <c r="H363" s="69"/>
      <c r="I363" s="69"/>
      <c r="K363" s="3"/>
      <c r="L363" s="44"/>
      <c r="M363" s="44"/>
      <c r="N363" s="105"/>
    </row>
    <row r="364" spans="5:14" ht="14.25">
      <c r="E364" s="44"/>
      <c r="F364" s="44"/>
      <c r="G364" s="105"/>
      <c r="H364" s="69"/>
      <c r="I364" s="69"/>
      <c r="K364" s="3"/>
      <c r="L364" s="44"/>
      <c r="M364" s="44"/>
      <c r="N364" s="105"/>
    </row>
    <row r="365" spans="5:14" ht="14.25">
      <c r="E365" s="44"/>
      <c r="F365" s="44"/>
      <c r="G365" s="105"/>
      <c r="H365" s="69"/>
      <c r="I365" s="69"/>
      <c r="K365" s="3"/>
      <c r="L365" s="44"/>
      <c r="M365" s="44"/>
      <c r="N365" s="105"/>
    </row>
    <row r="366" spans="5:14" ht="14.25">
      <c r="E366" s="44"/>
      <c r="F366" s="44"/>
      <c r="G366" s="105"/>
      <c r="H366" s="69"/>
      <c r="I366" s="69"/>
      <c r="K366" s="3"/>
      <c r="L366" s="44"/>
      <c r="M366" s="44"/>
      <c r="N366" s="105"/>
    </row>
    <row r="367" spans="5:14" ht="14.25">
      <c r="E367" s="44"/>
      <c r="F367" s="44"/>
      <c r="G367" s="105"/>
      <c r="H367" s="69"/>
      <c r="I367" s="69"/>
      <c r="K367" s="3"/>
      <c r="L367" s="44"/>
      <c r="M367" s="44"/>
      <c r="N367" s="105"/>
    </row>
    <row r="368" spans="5:14" ht="14.25">
      <c r="E368" s="44"/>
      <c r="F368" s="44"/>
      <c r="G368" s="105"/>
      <c r="H368" s="69"/>
      <c r="I368" s="69">
        <f>SUM(I353,I354)</f>
        <v>0</v>
      </c>
      <c r="K368" s="3"/>
      <c r="L368" s="44"/>
      <c r="M368" s="44"/>
      <c r="N368" s="105"/>
    </row>
    <row r="369" spans="4:14" ht="15">
      <c r="D369" s="5"/>
      <c r="E369" s="103"/>
      <c r="F369" s="103"/>
      <c r="G369" s="104"/>
      <c r="K369" s="5"/>
      <c r="L369" s="103"/>
      <c r="M369" s="103"/>
      <c r="N369" s="104"/>
    </row>
    <row r="370" spans="5:14" ht="12.75">
      <c r="E370" s="44"/>
      <c r="F370" s="44"/>
      <c r="G370" s="101"/>
      <c r="K370" s="3"/>
      <c r="L370" s="44"/>
      <c r="M370" s="44"/>
      <c r="N370" s="101"/>
    </row>
    <row r="371" spans="5:14" ht="12.75">
      <c r="E371" s="44"/>
      <c r="F371" s="44"/>
      <c r="G371" s="101"/>
      <c r="K371" s="3"/>
      <c r="L371" s="44"/>
      <c r="M371" s="44"/>
      <c r="N371" s="101"/>
    </row>
    <row r="372" spans="5:14" ht="12.75">
      <c r="E372" s="44"/>
      <c r="F372" s="44"/>
      <c r="G372" s="101"/>
      <c r="K372" s="3"/>
      <c r="L372" s="44"/>
      <c r="M372" s="44"/>
      <c r="N372" s="101"/>
    </row>
    <row r="373" spans="5:14" ht="12.75">
      <c r="E373" s="44"/>
      <c r="F373" s="44"/>
      <c r="G373" s="101"/>
      <c r="K373" s="3"/>
      <c r="L373" s="44"/>
      <c r="M373" s="44"/>
      <c r="N373" s="101"/>
    </row>
    <row r="374" spans="5:14" ht="12.75">
      <c r="E374" s="44"/>
      <c r="F374" s="44"/>
      <c r="G374" s="101"/>
      <c r="K374" s="3"/>
      <c r="L374" s="44"/>
      <c r="M374" s="44"/>
      <c r="N374" s="101"/>
    </row>
    <row r="375" spans="5:14" ht="12.75">
      <c r="E375" s="44"/>
      <c r="F375" s="44"/>
      <c r="G375" s="101"/>
      <c r="K375" s="3"/>
      <c r="L375" s="44"/>
      <c r="M375" s="44"/>
      <c r="N375" s="101"/>
    </row>
    <row r="376" spans="5:14" ht="12.75">
      <c r="E376" s="44"/>
      <c r="F376" s="44"/>
      <c r="G376" s="101"/>
      <c r="K376" s="3"/>
      <c r="L376" s="44"/>
      <c r="M376" s="44"/>
      <c r="N376" s="101"/>
    </row>
    <row r="377" spans="5:14" ht="12.75">
      <c r="E377" s="44"/>
      <c r="F377" s="44"/>
      <c r="G377" s="101"/>
      <c r="K377" s="3"/>
      <c r="L377" s="44"/>
      <c r="M377" s="44"/>
      <c r="N377" s="101"/>
    </row>
    <row r="378" spans="5:14" ht="12.75">
      <c r="E378" s="44"/>
      <c r="F378" s="44"/>
      <c r="G378" s="101"/>
      <c r="K378" s="3"/>
      <c r="L378" s="44"/>
      <c r="M378" s="44"/>
      <c r="N378" s="101"/>
    </row>
    <row r="379" spans="5:14" ht="12.75">
      <c r="E379" s="44"/>
      <c r="F379" s="44"/>
      <c r="G379" s="101"/>
      <c r="K379" s="3"/>
      <c r="L379" s="44"/>
      <c r="M379" s="44"/>
      <c r="N379" s="101"/>
    </row>
    <row r="380" spans="5:14" ht="12.75">
      <c r="E380" s="44"/>
      <c r="F380" s="44"/>
      <c r="G380" s="101"/>
      <c r="K380" s="3"/>
      <c r="L380" s="44"/>
      <c r="M380" s="44"/>
      <c r="N380" s="101"/>
    </row>
    <row r="381" spans="5:14" ht="12.75">
      <c r="E381" s="44"/>
      <c r="F381" s="44"/>
      <c r="G381" s="101"/>
      <c r="K381" s="3"/>
      <c r="L381" s="44"/>
      <c r="M381" s="44"/>
      <c r="N381" s="101"/>
    </row>
    <row r="382" spans="5:14" ht="12.75">
      <c r="E382" s="44"/>
      <c r="F382" s="44"/>
      <c r="G382" s="101"/>
      <c r="K382" s="3"/>
      <c r="L382" s="44"/>
      <c r="M382" s="44"/>
      <c r="N382" s="101"/>
    </row>
    <row r="383" spans="5:14" ht="12.75">
      <c r="E383" s="44"/>
      <c r="F383" s="44"/>
      <c r="G383" s="101"/>
      <c r="K383" s="3"/>
      <c r="L383" s="44"/>
      <c r="M383" s="44"/>
      <c r="N383" s="101"/>
    </row>
    <row r="384" ht="12.75">
      <c r="E384" s="44"/>
    </row>
    <row r="410" spans="1:6" ht="15">
      <c r="A410" s="107" t="s">
        <v>114</v>
      </c>
      <c r="B410" s="107"/>
      <c r="C410" s="108" t="s">
        <v>115</v>
      </c>
      <c r="D410" s="107"/>
      <c r="E410" s="109"/>
      <c r="F410"/>
    </row>
    <row r="411" spans="1:6" ht="15">
      <c r="A411" s="107"/>
      <c r="B411" s="107"/>
      <c r="C411" s="108" t="s">
        <v>116</v>
      </c>
      <c r="D411" s="107"/>
      <c r="E411" s="109"/>
      <c r="F411"/>
    </row>
    <row r="412" spans="1:6" ht="15.75">
      <c r="A412" s="107"/>
      <c r="B412" s="107"/>
      <c r="C412" s="110"/>
      <c r="D412" s="111" t="s">
        <v>117</v>
      </c>
      <c r="E412" s="112"/>
      <c r="F412"/>
    </row>
    <row r="413" spans="1:6" ht="13.5" thickBot="1">
      <c r="A413" s="3"/>
      <c r="B413" s="113"/>
      <c r="C413" s="15"/>
      <c r="D413" s="114"/>
      <c r="E413" s="115"/>
      <c r="F413"/>
    </row>
    <row r="414" spans="1:8" ht="12.75">
      <c r="A414" s="116"/>
      <c r="B414" s="117"/>
      <c r="C414" s="118"/>
      <c r="D414" s="119"/>
      <c r="E414" s="40"/>
      <c r="F414" s="39"/>
      <c r="G414" s="120" t="s">
        <v>7</v>
      </c>
      <c r="H414" s="121" t="s">
        <v>118</v>
      </c>
    </row>
    <row r="415" spans="1:8" ht="12.75">
      <c r="A415" s="122" t="s">
        <v>119</v>
      </c>
      <c r="B415" s="123" t="s">
        <v>120</v>
      </c>
      <c r="C415" s="124" t="s">
        <v>3</v>
      </c>
      <c r="D415" s="123" t="s">
        <v>4</v>
      </c>
      <c r="E415" s="125" t="s">
        <v>5</v>
      </c>
      <c r="F415" s="126" t="s">
        <v>5</v>
      </c>
      <c r="G415" s="126"/>
      <c r="H415" s="127"/>
    </row>
    <row r="416" spans="1:8" ht="13.5" thickBot="1">
      <c r="A416" s="62"/>
      <c r="B416" s="128"/>
      <c r="C416" s="129"/>
      <c r="D416" s="130"/>
      <c r="E416" s="131">
        <v>2004</v>
      </c>
      <c r="F416" s="132">
        <v>2004</v>
      </c>
      <c r="G416" s="133"/>
      <c r="H416" s="134">
        <v>2004</v>
      </c>
    </row>
    <row r="417" spans="1:8" ht="24.75" customHeight="1" thickBot="1">
      <c r="A417" s="135"/>
      <c r="B417" s="136"/>
      <c r="C417" s="136"/>
      <c r="D417" s="137" t="s">
        <v>121</v>
      </c>
      <c r="E417" s="138">
        <f>SUM(E418,E424,E427)</f>
        <v>0</v>
      </c>
      <c r="F417" s="138">
        <f>SUM(F418,F424,F427)</f>
        <v>105425.36</v>
      </c>
      <c r="G417" s="139" t="e">
        <f>SUM(F417/E417)*100</f>
        <v>#DIV/0!</v>
      </c>
      <c r="H417" s="140"/>
    </row>
    <row r="418" spans="1:8" ht="15.75" thickBot="1">
      <c r="A418" s="141">
        <v>750</v>
      </c>
      <c r="B418" s="142"/>
      <c r="C418" s="15"/>
      <c r="D418" s="130" t="s">
        <v>122</v>
      </c>
      <c r="E418" s="143">
        <f>SUM(E419)</f>
        <v>0</v>
      </c>
      <c r="F418" s="143">
        <f>SUM(F419)</f>
        <v>9582</v>
      </c>
      <c r="G418" s="144" t="e">
        <f>SUM(F418/E418)*100</f>
        <v>#DIV/0!</v>
      </c>
      <c r="H418" s="145">
        <f>SUM(H419)</f>
        <v>79987</v>
      </c>
    </row>
    <row r="419" spans="1:8" ht="15.75" thickBot="1">
      <c r="A419" s="146"/>
      <c r="B419" s="147">
        <v>75011</v>
      </c>
      <c r="C419" s="148"/>
      <c r="D419" s="149" t="s">
        <v>123</v>
      </c>
      <c r="E419" s="143">
        <f>SUM(E420:E423)</f>
        <v>0</v>
      </c>
      <c r="F419" s="143">
        <f>SUM(F420:F423)</f>
        <v>9582</v>
      </c>
      <c r="G419" s="150" t="e">
        <f aca="true" t="shared" si="0" ref="G419:G449">SUM(F419/E419)*100</f>
        <v>#DIV/0!</v>
      </c>
      <c r="H419" s="151">
        <v>79987</v>
      </c>
    </row>
    <row r="420" spans="1:8" ht="15">
      <c r="A420" s="152"/>
      <c r="B420" s="153"/>
      <c r="C420" s="153">
        <v>4010</v>
      </c>
      <c r="D420" s="154" t="s">
        <v>43</v>
      </c>
      <c r="E420" s="155"/>
      <c r="F420" s="155">
        <v>4003</v>
      </c>
      <c r="G420" s="156" t="e">
        <f t="shared" si="0"/>
        <v>#DIV/0!</v>
      </c>
      <c r="H420" s="157"/>
    </row>
    <row r="421" spans="1:8" ht="15">
      <c r="A421" s="152"/>
      <c r="B421" s="129"/>
      <c r="C421" s="129">
        <v>4040</v>
      </c>
      <c r="D421" s="158" t="s">
        <v>124</v>
      </c>
      <c r="E421" s="159"/>
      <c r="F421" s="159">
        <v>4004</v>
      </c>
      <c r="G421" s="160" t="e">
        <f t="shared" si="0"/>
        <v>#DIV/0!</v>
      </c>
      <c r="H421" s="157"/>
    </row>
    <row r="422" spans="1:8" ht="15">
      <c r="A422" s="152"/>
      <c r="B422" s="129"/>
      <c r="C422" s="129">
        <v>4110</v>
      </c>
      <c r="D422" s="158" t="s">
        <v>45</v>
      </c>
      <c r="E422" s="159"/>
      <c r="F422" s="159">
        <v>1575</v>
      </c>
      <c r="G422" s="160" t="e">
        <f t="shared" si="0"/>
        <v>#DIV/0!</v>
      </c>
      <c r="H422" s="157"/>
    </row>
    <row r="423" spans="1:8" ht="15.75" thickBot="1">
      <c r="A423" s="152"/>
      <c r="B423" s="129"/>
      <c r="C423" s="129">
        <v>4120</v>
      </c>
      <c r="D423" s="158" t="s">
        <v>46</v>
      </c>
      <c r="E423" s="159"/>
      <c r="F423" s="159"/>
      <c r="G423" s="160" t="e">
        <f t="shared" si="0"/>
        <v>#DIV/0!</v>
      </c>
      <c r="H423" s="157"/>
    </row>
    <row r="424" spans="1:8" ht="26.25" thickBot="1">
      <c r="A424" s="161">
        <v>751</v>
      </c>
      <c r="B424" s="162"/>
      <c r="C424" s="148"/>
      <c r="D424" s="163" t="s">
        <v>125</v>
      </c>
      <c r="E424" s="143">
        <f>SUM(E425)</f>
        <v>0</v>
      </c>
      <c r="F424" s="143">
        <f>SUM(F425)</f>
        <v>0</v>
      </c>
      <c r="G424" s="164" t="e">
        <f t="shared" si="0"/>
        <v>#DIV/0!</v>
      </c>
      <c r="H424" s="165"/>
    </row>
    <row r="425" spans="1:8" ht="27" thickBot="1">
      <c r="A425" s="153"/>
      <c r="B425" s="147">
        <v>75101</v>
      </c>
      <c r="C425" s="166"/>
      <c r="D425" s="163" t="s">
        <v>126</v>
      </c>
      <c r="E425" s="143">
        <f>SUM(E426:E426)</f>
        <v>0</v>
      </c>
      <c r="F425" s="143">
        <f>SUM(F426:F426)</f>
        <v>0</v>
      </c>
      <c r="G425" s="167" t="e">
        <f t="shared" si="0"/>
        <v>#DIV/0!</v>
      </c>
      <c r="H425" s="145">
        <f>SUM(H426,H428)</f>
        <v>4298</v>
      </c>
    </row>
    <row r="426" spans="1:8" ht="32.25" customHeight="1" thickBot="1">
      <c r="A426" s="129"/>
      <c r="B426" s="153"/>
      <c r="C426" s="168">
        <v>4210</v>
      </c>
      <c r="D426" s="58" t="s">
        <v>38</v>
      </c>
      <c r="E426" s="155"/>
      <c r="F426" s="155"/>
      <c r="G426" s="169" t="e">
        <f t="shared" si="0"/>
        <v>#DIV/0!</v>
      </c>
      <c r="H426" s="151">
        <v>4298</v>
      </c>
    </row>
    <row r="427" spans="1:8" ht="13.5" thickBot="1">
      <c r="A427" s="161">
        <v>852</v>
      </c>
      <c r="B427" s="162"/>
      <c r="C427" s="148"/>
      <c r="D427" s="149" t="s">
        <v>127</v>
      </c>
      <c r="E427" s="143">
        <f>SUM(E428,E430,E433,E435,E447)</f>
        <v>0</v>
      </c>
      <c r="F427" s="143">
        <f>SUM(F428,F430,F433,F435,F447)</f>
        <v>95843.36</v>
      </c>
      <c r="G427" s="150" t="e">
        <f t="shared" si="0"/>
        <v>#DIV/0!</v>
      </c>
      <c r="H427" s="157"/>
    </row>
    <row r="428" spans="1:8" ht="39" thickBot="1">
      <c r="A428" s="153"/>
      <c r="B428" s="170">
        <v>85213</v>
      </c>
      <c r="C428" s="171"/>
      <c r="D428" s="172" t="s">
        <v>128</v>
      </c>
      <c r="E428" s="173">
        <f>SUM(E429:E429)</f>
        <v>0</v>
      </c>
      <c r="F428" s="174">
        <f>SUM(F429:F429)</f>
        <v>0</v>
      </c>
      <c r="G428" s="156" t="e">
        <f t="shared" si="0"/>
        <v>#DIV/0!</v>
      </c>
      <c r="H428" s="175"/>
    </row>
    <row r="429" spans="1:8" ht="13.5" thickBot="1">
      <c r="A429" s="129"/>
      <c r="B429" s="14"/>
      <c r="C429" s="153">
        <v>4130</v>
      </c>
      <c r="D429" s="154" t="s">
        <v>129</v>
      </c>
      <c r="E429" s="155"/>
      <c r="F429" s="176"/>
      <c r="G429" s="164" t="e">
        <f t="shared" si="0"/>
        <v>#DIV/0!</v>
      </c>
      <c r="H429" s="157"/>
    </row>
    <row r="430" spans="1:8" ht="26.25" thickBot="1">
      <c r="A430" s="129"/>
      <c r="B430" s="161">
        <v>85214</v>
      </c>
      <c r="C430" s="162"/>
      <c r="D430" s="177" t="s">
        <v>130</v>
      </c>
      <c r="E430" s="143">
        <f>SUM(E431:E432)</f>
        <v>0</v>
      </c>
      <c r="F430" s="178">
        <f>SUM(F431:F432)</f>
        <v>64247.53</v>
      </c>
      <c r="G430" s="164" t="e">
        <f t="shared" si="0"/>
        <v>#DIV/0!</v>
      </c>
      <c r="H430" s="157"/>
    </row>
    <row r="431" spans="1:8" ht="12.75">
      <c r="A431" s="129"/>
      <c r="B431" s="153"/>
      <c r="C431" s="168">
        <v>3110</v>
      </c>
      <c r="D431" s="179" t="s">
        <v>131</v>
      </c>
      <c r="E431" s="155"/>
      <c r="F431" s="176">
        <v>64247.53</v>
      </c>
      <c r="G431" s="160" t="e">
        <f t="shared" si="0"/>
        <v>#DIV/0!</v>
      </c>
      <c r="H431" s="157"/>
    </row>
    <row r="432" spans="1:8" ht="13.5" thickBot="1">
      <c r="A432" s="129"/>
      <c r="B432" s="129"/>
      <c r="C432" s="14">
        <v>4110</v>
      </c>
      <c r="D432" s="180" t="s">
        <v>45</v>
      </c>
      <c r="E432" s="159"/>
      <c r="F432" s="181"/>
      <c r="G432" s="160" t="e">
        <f t="shared" si="0"/>
        <v>#DIV/0!</v>
      </c>
      <c r="H432" s="157"/>
    </row>
    <row r="433" spans="1:8" ht="13.5" thickBot="1">
      <c r="A433" s="124"/>
      <c r="B433" s="161">
        <v>85216</v>
      </c>
      <c r="C433" s="182"/>
      <c r="D433" s="149" t="s">
        <v>132</v>
      </c>
      <c r="E433" s="143">
        <f>SUM(E434:E434)</f>
        <v>0</v>
      </c>
      <c r="F433" s="178">
        <f>SUM(F434:F434)</f>
        <v>4330.7</v>
      </c>
      <c r="G433" s="164" t="e">
        <f t="shared" si="0"/>
        <v>#DIV/0!</v>
      </c>
      <c r="H433" s="157"/>
    </row>
    <row r="434" spans="1:8" ht="13.5" thickBot="1">
      <c r="A434" s="124"/>
      <c r="B434" s="153"/>
      <c r="C434" s="128">
        <v>3110</v>
      </c>
      <c r="D434" s="183" t="s">
        <v>131</v>
      </c>
      <c r="E434" s="159"/>
      <c r="F434" s="181">
        <v>4330.7</v>
      </c>
      <c r="G434" s="160" t="e">
        <f t="shared" si="0"/>
        <v>#DIV/0!</v>
      </c>
      <c r="H434" s="157"/>
    </row>
    <row r="435" spans="1:8" ht="13.5" thickBot="1">
      <c r="A435" s="124"/>
      <c r="B435" s="161">
        <v>85219</v>
      </c>
      <c r="C435" s="153"/>
      <c r="D435" s="184" t="s">
        <v>133</v>
      </c>
      <c r="E435" s="173">
        <f>SUM(E436:E446)</f>
        <v>0</v>
      </c>
      <c r="F435" s="174">
        <f>SUM(F436:F446)</f>
        <v>26584</v>
      </c>
      <c r="G435" s="156" t="e">
        <f t="shared" si="0"/>
        <v>#DIV/0!</v>
      </c>
      <c r="H435" s="157"/>
    </row>
    <row r="436" spans="1:8" ht="12.75">
      <c r="A436" s="124"/>
      <c r="B436" s="15"/>
      <c r="C436" s="153">
        <v>3020</v>
      </c>
      <c r="D436" s="154" t="s">
        <v>42</v>
      </c>
      <c r="E436" s="155"/>
      <c r="F436" s="176"/>
      <c r="G436" s="156" t="e">
        <f t="shared" si="0"/>
        <v>#DIV/0!</v>
      </c>
      <c r="H436" s="157"/>
    </row>
    <row r="437" spans="1:8" ht="15">
      <c r="A437" s="124"/>
      <c r="B437" s="15"/>
      <c r="C437" s="129">
        <v>4010</v>
      </c>
      <c r="D437" s="158" t="s">
        <v>43</v>
      </c>
      <c r="E437" s="159"/>
      <c r="F437" s="181">
        <v>13530.7</v>
      </c>
      <c r="G437" s="160" t="e">
        <f t="shared" si="0"/>
        <v>#DIV/0!</v>
      </c>
      <c r="H437" s="185"/>
    </row>
    <row r="438" spans="1:8" ht="12.75">
      <c r="A438" s="124"/>
      <c r="B438" s="15"/>
      <c r="C438" s="129">
        <v>4040</v>
      </c>
      <c r="D438" s="158" t="s">
        <v>124</v>
      </c>
      <c r="E438" s="159"/>
      <c r="F438" s="181">
        <v>13015.05</v>
      </c>
      <c r="G438" s="160" t="e">
        <f t="shared" si="0"/>
        <v>#DIV/0!</v>
      </c>
      <c r="H438" s="186"/>
    </row>
    <row r="439" spans="1:8" ht="12.75">
      <c r="A439" s="124"/>
      <c r="B439" s="15"/>
      <c r="C439" s="129">
        <v>4110</v>
      </c>
      <c r="D439" s="158" t="s">
        <v>45</v>
      </c>
      <c r="E439" s="159"/>
      <c r="F439" s="181"/>
      <c r="G439" s="160" t="e">
        <f t="shared" si="0"/>
        <v>#DIV/0!</v>
      </c>
      <c r="H439" s="157"/>
    </row>
    <row r="440" spans="1:8" ht="12.75">
      <c r="A440" s="124"/>
      <c r="B440" s="15"/>
      <c r="C440" s="129">
        <v>4120</v>
      </c>
      <c r="D440" s="158" t="s">
        <v>46</v>
      </c>
      <c r="E440" s="159"/>
      <c r="F440" s="181"/>
      <c r="G440" s="160" t="e">
        <f t="shared" si="0"/>
        <v>#DIV/0!</v>
      </c>
      <c r="H440" s="186"/>
    </row>
    <row r="441" spans="1:8" ht="12.75">
      <c r="A441" s="124"/>
      <c r="B441" s="15"/>
      <c r="C441" s="129">
        <v>4210</v>
      </c>
      <c r="D441" s="158" t="s">
        <v>38</v>
      </c>
      <c r="E441" s="159"/>
      <c r="F441" s="181"/>
      <c r="G441" s="160" t="e">
        <f t="shared" si="0"/>
        <v>#DIV/0!</v>
      </c>
      <c r="H441" s="157"/>
    </row>
    <row r="442" spans="1:8" ht="12.75">
      <c r="A442" s="124"/>
      <c r="B442" s="15"/>
      <c r="C442" s="129">
        <v>4260</v>
      </c>
      <c r="D442" s="158" t="s">
        <v>47</v>
      </c>
      <c r="E442" s="159"/>
      <c r="F442" s="181"/>
      <c r="G442" s="160" t="e">
        <f t="shared" si="0"/>
        <v>#DIV/0!</v>
      </c>
      <c r="H442" s="157"/>
    </row>
    <row r="443" spans="1:8" ht="12.75">
      <c r="A443" s="124"/>
      <c r="B443" s="15"/>
      <c r="C443" s="129">
        <v>4300</v>
      </c>
      <c r="D443" s="158" t="s">
        <v>134</v>
      </c>
      <c r="E443" s="159"/>
      <c r="F443" s="181">
        <v>38.25</v>
      </c>
      <c r="G443" s="160" t="e">
        <f t="shared" si="0"/>
        <v>#DIV/0!</v>
      </c>
      <c r="H443" s="186"/>
    </row>
    <row r="444" spans="1:8" ht="12.75">
      <c r="A444" s="124"/>
      <c r="B444" s="15"/>
      <c r="C444" s="129">
        <v>4410</v>
      </c>
      <c r="D444" s="158" t="s">
        <v>39</v>
      </c>
      <c r="E444" s="159"/>
      <c r="F444" s="181"/>
      <c r="G444" s="160" t="e">
        <f t="shared" si="0"/>
        <v>#DIV/0!</v>
      </c>
      <c r="H444" s="157"/>
    </row>
    <row r="445" spans="1:8" ht="12.75">
      <c r="A445" s="124"/>
      <c r="B445" s="15"/>
      <c r="C445" s="129">
        <v>4430</v>
      </c>
      <c r="D445" s="158" t="s">
        <v>30</v>
      </c>
      <c r="E445" s="159"/>
      <c r="F445" s="181"/>
      <c r="G445" s="160" t="e">
        <f t="shared" si="0"/>
        <v>#DIV/0!</v>
      </c>
      <c r="H445" s="186"/>
    </row>
    <row r="446" spans="1:8" ht="13.5" thickBot="1">
      <c r="A446" s="124"/>
      <c r="B446" s="15"/>
      <c r="C446" s="141">
        <v>4440</v>
      </c>
      <c r="D446" s="187" t="s">
        <v>50</v>
      </c>
      <c r="E446" s="188"/>
      <c r="F446" s="189"/>
      <c r="G446" s="190" t="e">
        <f t="shared" si="0"/>
        <v>#DIV/0!</v>
      </c>
      <c r="H446" s="191"/>
    </row>
    <row r="447" spans="1:8" ht="13.5" thickBot="1">
      <c r="A447" s="192"/>
      <c r="B447" s="161">
        <v>85228</v>
      </c>
      <c r="C447" s="193"/>
      <c r="D447" s="194" t="s">
        <v>91</v>
      </c>
      <c r="E447" s="134">
        <f>SUM(E448:E449)</f>
        <v>0</v>
      </c>
      <c r="F447" s="133">
        <f>SUM(F448:F449)</f>
        <v>681.13</v>
      </c>
      <c r="G447" s="160" t="e">
        <f t="shared" si="0"/>
        <v>#DIV/0!</v>
      </c>
      <c r="H447" s="195"/>
    </row>
    <row r="448" spans="1:8" ht="12.75">
      <c r="A448" s="192"/>
      <c r="B448" s="153"/>
      <c r="C448" s="153">
        <v>4110</v>
      </c>
      <c r="D448" s="36" t="s">
        <v>45</v>
      </c>
      <c r="E448" s="155"/>
      <c r="F448" s="176"/>
      <c r="G448" s="156" t="e">
        <f t="shared" si="0"/>
        <v>#DIV/0!</v>
      </c>
      <c r="H448" s="191"/>
    </row>
    <row r="449" spans="1:8" ht="13.5" thickBot="1">
      <c r="A449" s="196"/>
      <c r="B449" s="141"/>
      <c r="C449" s="141">
        <v>4300</v>
      </c>
      <c r="D449" s="78" t="s">
        <v>134</v>
      </c>
      <c r="E449" s="188"/>
      <c r="F449" s="189">
        <v>681.13</v>
      </c>
      <c r="G449" s="190" t="e">
        <f t="shared" si="0"/>
        <v>#DIV/0!</v>
      </c>
      <c r="H449" s="197"/>
    </row>
    <row r="452" spans="1:8" ht="14.25">
      <c r="A452" s="198"/>
      <c r="B452" s="199" t="s">
        <v>135</v>
      </c>
      <c r="C452" s="200"/>
      <c r="D452" s="200"/>
      <c r="E452" s="200"/>
      <c r="F452"/>
      <c r="G452"/>
      <c r="H452"/>
    </row>
    <row r="453" spans="1:8" ht="12.75">
      <c r="A453" s="198"/>
      <c r="B453" s="614" t="s">
        <v>136</v>
      </c>
      <c r="C453" s="614"/>
      <c r="D453" s="614"/>
      <c r="E453" s="614"/>
      <c r="F453"/>
      <c r="G453"/>
      <c r="H453"/>
    </row>
    <row r="454" spans="1:8" ht="12.75">
      <c r="A454" s="198"/>
      <c r="B454" s="47"/>
      <c r="C454" s="15"/>
      <c r="D454" s="201" t="s">
        <v>137</v>
      </c>
      <c r="E454" s="202"/>
      <c r="F454"/>
      <c r="G454"/>
      <c r="H454"/>
    </row>
    <row r="455" spans="1:8" ht="15" thickBot="1">
      <c r="A455" s="15"/>
      <c r="B455" s="200"/>
      <c r="C455" s="107"/>
      <c r="D455" s="107"/>
      <c r="E455" s="112"/>
      <c r="F455"/>
      <c r="G455"/>
      <c r="H455"/>
    </row>
    <row r="456" spans="1:8" ht="12.75">
      <c r="A456" s="153" t="s">
        <v>138</v>
      </c>
      <c r="B456" s="203" t="s">
        <v>120</v>
      </c>
      <c r="C456" s="153" t="s">
        <v>139</v>
      </c>
      <c r="D456" s="204" t="s">
        <v>4</v>
      </c>
      <c r="E456" s="205" t="s">
        <v>5</v>
      </c>
      <c r="F456" s="205" t="s">
        <v>6</v>
      </c>
      <c r="G456" s="205" t="s">
        <v>7</v>
      </c>
      <c r="H456" s="205" t="s">
        <v>118</v>
      </c>
    </row>
    <row r="457" spans="1:8" ht="13.5" thickBot="1">
      <c r="A457" s="129"/>
      <c r="B457" s="128"/>
      <c r="C457" s="85"/>
      <c r="D457" s="80"/>
      <c r="E457" s="206">
        <v>2003</v>
      </c>
      <c r="F457" s="206">
        <v>2003</v>
      </c>
      <c r="G457" s="206"/>
      <c r="H457" s="206">
        <v>2003</v>
      </c>
    </row>
    <row r="458" spans="1:8" ht="12.75">
      <c r="A458" s="171"/>
      <c r="B458" s="19"/>
      <c r="C458" s="19"/>
      <c r="D458" s="184"/>
      <c r="E458" s="173"/>
      <c r="F458" s="173"/>
      <c r="G458" s="207"/>
      <c r="H458" s="173"/>
    </row>
    <row r="459" spans="1:8" ht="15">
      <c r="A459" s="208"/>
      <c r="B459" s="199"/>
      <c r="C459" s="15"/>
      <c r="D459" s="6" t="s">
        <v>121</v>
      </c>
      <c r="E459" s="209">
        <f>SUM(E461)</f>
        <v>0</v>
      </c>
      <c r="F459" s="209">
        <f>SUM(F461)</f>
        <v>0</v>
      </c>
      <c r="G459" s="210" t="e">
        <f>SUM(F459/E459)*100</f>
        <v>#DIV/0!</v>
      </c>
      <c r="H459" s="209">
        <f>(H462)</f>
        <v>700</v>
      </c>
    </row>
    <row r="460" spans="1:8" ht="15.75" thickBot="1">
      <c r="A460" s="211"/>
      <c r="B460" s="212"/>
      <c r="C460" s="199"/>
      <c r="D460" s="5"/>
      <c r="E460" s="209"/>
      <c r="F460" s="209"/>
      <c r="G460" s="213"/>
      <c r="H460" s="209"/>
    </row>
    <row r="461" spans="1:8" ht="15.75" thickBot="1">
      <c r="A461" s="214">
        <v>710</v>
      </c>
      <c r="B461" s="148"/>
      <c r="C461" s="215"/>
      <c r="D461" s="42" t="s">
        <v>140</v>
      </c>
      <c r="E461" s="216">
        <f>(E462)</f>
        <v>0</v>
      </c>
      <c r="F461" s="217">
        <f>(F462)</f>
        <v>0</v>
      </c>
      <c r="G461" s="218" t="e">
        <f>SUM(F461/E461)*100</f>
        <v>#DIV/0!</v>
      </c>
      <c r="H461" s="217">
        <f>(H462)</f>
        <v>700</v>
      </c>
    </row>
    <row r="462" spans="1:8" ht="15.75" thickBot="1">
      <c r="A462" s="219"/>
      <c r="B462" s="182">
        <v>71035</v>
      </c>
      <c r="C462" s="215"/>
      <c r="D462" s="42" t="s">
        <v>141</v>
      </c>
      <c r="E462" s="217">
        <f>(E463)</f>
        <v>0</v>
      </c>
      <c r="F462" s="217">
        <f>(F463)</f>
        <v>0</v>
      </c>
      <c r="G462" s="220" t="e">
        <f>SUM(F462/E462)*100</f>
        <v>#DIV/0!</v>
      </c>
      <c r="H462" s="217">
        <v>700</v>
      </c>
    </row>
    <row r="463" spans="1:8" ht="13.5" thickBot="1">
      <c r="A463" s="221"/>
      <c r="B463" s="222"/>
      <c r="C463" s="182">
        <v>4300</v>
      </c>
      <c r="D463" s="223" t="s">
        <v>16</v>
      </c>
      <c r="E463" s="224"/>
      <c r="F463" s="224"/>
      <c r="G463" s="218" t="e">
        <f>SUM(F463/E463)*100</f>
        <v>#DIV/0!</v>
      </c>
      <c r="H463" s="224"/>
    </row>
    <row r="464" spans="1:8" ht="12.75">
      <c r="A464"/>
      <c r="B464"/>
      <c r="C464"/>
      <c r="D464"/>
      <c r="E464"/>
      <c r="F464"/>
      <c r="G464"/>
      <c r="H464"/>
    </row>
    <row r="465" spans="1:8" ht="12.75">
      <c r="A465"/>
      <c r="B465" t="s">
        <v>142</v>
      </c>
      <c r="C465"/>
      <c r="D465"/>
      <c r="E465"/>
      <c r="F465"/>
      <c r="G465"/>
      <c r="H465"/>
    </row>
    <row r="466" spans="1:8" ht="12.75">
      <c r="A466"/>
      <c r="B466" t="s">
        <v>143</v>
      </c>
      <c r="C466"/>
      <c r="D466"/>
      <c r="E466"/>
      <c r="F466"/>
      <c r="G466"/>
      <c r="H466"/>
    </row>
    <row r="467" spans="1:8" ht="12.75">
      <c r="A467"/>
      <c r="B467" t="s">
        <v>144</v>
      </c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3.5" thickBot="1">
      <c r="A469"/>
      <c r="B469"/>
      <c r="C469"/>
      <c r="D469"/>
      <c r="E469"/>
      <c r="F469"/>
      <c r="G469"/>
      <c r="H469"/>
    </row>
    <row r="470" spans="1:8" ht="12.75">
      <c r="A470" s="153" t="s">
        <v>119</v>
      </c>
      <c r="B470" s="153" t="s">
        <v>120</v>
      </c>
      <c r="C470" s="225" t="s">
        <v>145</v>
      </c>
      <c r="D470" s="184" t="s">
        <v>146</v>
      </c>
      <c r="E470" s="226" t="s">
        <v>147</v>
      </c>
      <c r="F470" s="226" t="s">
        <v>6</v>
      </c>
      <c r="G470" s="226" t="s">
        <v>7</v>
      </c>
      <c r="H470" s="226" t="s">
        <v>147</v>
      </c>
    </row>
    <row r="471" spans="1:8" ht="13.5" thickBot="1">
      <c r="A471" s="129"/>
      <c r="B471" s="128"/>
      <c r="C471" s="129"/>
      <c r="D471" s="15"/>
      <c r="E471" s="227">
        <v>2003</v>
      </c>
      <c r="F471" s="227">
        <v>2003</v>
      </c>
      <c r="G471" s="227"/>
      <c r="H471" s="227">
        <v>2003</v>
      </c>
    </row>
    <row r="472" spans="1:8" ht="12.75">
      <c r="A472" s="171"/>
      <c r="B472" s="615"/>
      <c r="C472" s="615"/>
      <c r="D472" s="616"/>
      <c r="E472" s="205"/>
      <c r="F472" s="205"/>
      <c r="G472" s="228"/>
      <c r="H472" s="205"/>
    </row>
    <row r="473" spans="1:8" ht="15">
      <c r="A473" s="208"/>
      <c r="B473" s="617" t="s">
        <v>121</v>
      </c>
      <c r="C473" s="617"/>
      <c r="D473" s="618"/>
      <c r="E473" s="185">
        <f>SUM(E475,E478)</f>
        <v>0</v>
      </c>
      <c r="F473" s="185">
        <f>SUM(F475,F478)</f>
        <v>0</v>
      </c>
      <c r="G473" s="210" t="e">
        <f>SUM(F473/E473)*100</f>
        <v>#DIV/0!</v>
      </c>
      <c r="H473" s="185">
        <f>SUM(H475,H478)</f>
        <v>169832</v>
      </c>
    </row>
    <row r="474" spans="1:8" ht="15.75" thickBot="1">
      <c r="A474" s="211"/>
      <c r="B474" s="614"/>
      <c r="C474" s="614"/>
      <c r="D474" s="619"/>
      <c r="E474" s="229"/>
      <c r="F474" s="229"/>
      <c r="G474" s="213"/>
      <c r="H474" s="229"/>
    </row>
    <row r="475" spans="1:8" ht="15.75" thickBot="1">
      <c r="A475" s="106">
        <v>600</v>
      </c>
      <c r="B475" s="215"/>
      <c r="C475" s="230"/>
      <c r="D475" s="231" t="s">
        <v>17</v>
      </c>
      <c r="E475" s="232">
        <f>(E476)</f>
        <v>0</v>
      </c>
      <c r="F475" s="232">
        <f>(F476)</f>
        <v>0</v>
      </c>
      <c r="G475" s="233" t="e">
        <f aca="true" t="shared" si="1" ref="G475:G483">SUM(F475/E475)*100</f>
        <v>#DIV/0!</v>
      </c>
      <c r="H475" s="232">
        <f>(H476)</f>
        <v>150000</v>
      </c>
    </row>
    <row r="476" spans="1:8" ht="15.75" thickBot="1">
      <c r="A476" s="234"/>
      <c r="B476" s="235">
        <v>60014</v>
      </c>
      <c r="C476" s="215"/>
      <c r="D476" s="149" t="s">
        <v>148</v>
      </c>
      <c r="E476" s="236">
        <f>SUM(E477)</f>
        <v>0</v>
      </c>
      <c r="F476" s="236">
        <f>SUM(F477)</f>
        <v>0</v>
      </c>
      <c r="G476" s="237" t="e">
        <f t="shared" si="1"/>
        <v>#DIV/0!</v>
      </c>
      <c r="H476" s="236">
        <v>150000</v>
      </c>
    </row>
    <row r="477" spans="1:8" ht="13.5" thickBot="1">
      <c r="A477" s="238"/>
      <c r="B477" s="239"/>
      <c r="C477" s="240">
        <v>4300</v>
      </c>
      <c r="D477" s="241" t="s">
        <v>16</v>
      </c>
      <c r="E477" s="242"/>
      <c r="F477" s="242"/>
      <c r="G477" s="243" t="e">
        <f t="shared" si="1"/>
        <v>#DIV/0!</v>
      </c>
      <c r="H477" s="242"/>
    </row>
    <row r="478" spans="1:8" ht="30.75" thickBot="1">
      <c r="A478" s="244">
        <v>754</v>
      </c>
      <c r="B478" s="245"/>
      <c r="C478" s="245"/>
      <c r="D478" s="246" t="s">
        <v>52</v>
      </c>
      <c r="E478" s="145">
        <f>SUM(E479)</f>
        <v>0</v>
      </c>
      <c r="F478" s="145">
        <f>SUM(F479)</f>
        <v>0</v>
      </c>
      <c r="G478" s="247" t="e">
        <f t="shared" si="1"/>
        <v>#DIV/0!</v>
      </c>
      <c r="H478" s="145">
        <f>SUM(H479)</f>
        <v>19832</v>
      </c>
    </row>
    <row r="479" spans="1:8" ht="15.75" thickBot="1">
      <c r="A479" s="171"/>
      <c r="B479" s="182">
        <v>75414</v>
      </c>
      <c r="C479" s="19"/>
      <c r="D479" s="248" t="s">
        <v>149</v>
      </c>
      <c r="E479" s="249">
        <f>SUM(E480:E483)</f>
        <v>0</v>
      </c>
      <c r="F479" s="249">
        <f>SUM(F480:F483)</f>
        <v>0</v>
      </c>
      <c r="G479" s="250" t="e">
        <f t="shared" si="1"/>
        <v>#DIV/0!</v>
      </c>
      <c r="H479" s="251">
        <v>19832</v>
      </c>
    </row>
    <row r="480" spans="1:8" ht="12.75">
      <c r="A480" s="211"/>
      <c r="B480" s="15"/>
      <c r="C480" s="153">
        <v>4010</v>
      </c>
      <c r="D480" s="252" t="s">
        <v>150</v>
      </c>
      <c r="E480" s="253"/>
      <c r="F480" s="253"/>
      <c r="G480" s="254" t="e">
        <f t="shared" si="1"/>
        <v>#DIV/0!</v>
      </c>
      <c r="H480" s="253"/>
    </row>
    <row r="481" spans="1:8" ht="12.75">
      <c r="A481" s="211"/>
      <c r="B481" s="15"/>
      <c r="C481" s="129">
        <v>4110</v>
      </c>
      <c r="D481" s="255" t="s">
        <v>151</v>
      </c>
      <c r="E481" s="257"/>
      <c r="F481" s="257"/>
      <c r="G481" s="258" t="e">
        <f t="shared" si="1"/>
        <v>#DIV/0!</v>
      </c>
      <c r="H481" s="257"/>
    </row>
    <row r="482" spans="1:8" ht="12.75">
      <c r="A482" s="211"/>
      <c r="B482" s="15"/>
      <c r="C482" s="129">
        <v>4120</v>
      </c>
      <c r="D482" s="255" t="s">
        <v>46</v>
      </c>
      <c r="E482" s="257"/>
      <c r="F482" s="257"/>
      <c r="G482" s="258" t="e">
        <f t="shared" si="1"/>
        <v>#DIV/0!</v>
      </c>
      <c r="H482" s="259"/>
    </row>
    <row r="483" spans="1:8" ht="13.5" thickBot="1">
      <c r="A483" s="193"/>
      <c r="B483" s="222"/>
      <c r="C483" s="141">
        <v>4300</v>
      </c>
      <c r="D483" s="260" t="s">
        <v>16</v>
      </c>
      <c r="E483" s="261"/>
      <c r="F483" s="261"/>
      <c r="G483" s="262" t="e">
        <f t="shared" si="1"/>
        <v>#DIV/0!</v>
      </c>
      <c r="H483" s="102"/>
    </row>
    <row r="484" spans="1:8" ht="12.75">
      <c r="A484"/>
      <c r="B484"/>
      <c r="C484"/>
      <c r="D484"/>
      <c r="E484"/>
      <c r="F484"/>
      <c r="G484"/>
      <c r="H484"/>
    </row>
    <row r="485" spans="1:8" ht="12.75">
      <c r="A485"/>
      <c r="B485"/>
      <c r="C485"/>
      <c r="D485" s="263" t="s">
        <v>152</v>
      </c>
      <c r="E485" s="264">
        <f>SUM(E13)</f>
        <v>52695911</v>
      </c>
      <c r="F485" s="264">
        <f>SUM(F13)</f>
        <v>0</v>
      </c>
      <c r="G485" s="265">
        <f>SUM(F485/E485)*100</f>
        <v>0</v>
      </c>
      <c r="H485"/>
    </row>
    <row r="486" spans="1:8" ht="12.75">
      <c r="A486"/>
      <c r="B486"/>
      <c r="C486"/>
      <c r="D486" t="s">
        <v>153</v>
      </c>
      <c r="E486" s="264">
        <f>SUM(E473,E459,E417)</f>
        <v>0</v>
      </c>
      <c r="F486" s="264">
        <f>SUM(F473,F459,F417)</f>
        <v>105425.36</v>
      </c>
      <c r="G486" s="265" t="e">
        <f>SUM(F486/E486)*100</f>
        <v>#DIV/0!</v>
      </c>
      <c r="H486"/>
    </row>
    <row r="487" spans="4:7" ht="12.75">
      <c r="D487" s="3" t="s">
        <v>154</v>
      </c>
      <c r="E487" s="44">
        <f>SUM(E485,E486)</f>
        <v>52695911</v>
      </c>
      <c r="F487" s="44">
        <f>SUM(F485,F486)</f>
        <v>105425.36</v>
      </c>
      <c r="G487" s="265">
        <f>SUM(F487/E487)*100</f>
        <v>0.2000636444068687</v>
      </c>
    </row>
    <row r="488" spans="5:7" ht="12.75">
      <c r="E488" s="44"/>
      <c r="F488" s="44"/>
      <c r="G488" s="265"/>
    </row>
    <row r="489" spans="5:7" ht="12.75">
      <c r="E489" s="44"/>
      <c r="F489" s="44"/>
      <c r="G489" s="265"/>
    </row>
    <row r="490" spans="4:7" ht="12.75">
      <c r="D490" s="3" t="s">
        <v>155</v>
      </c>
      <c r="E490" s="266"/>
      <c r="F490" s="267"/>
      <c r="G490" s="265"/>
    </row>
    <row r="491" spans="4:7" ht="15">
      <c r="D491" s="5" t="s">
        <v>156</v>
      </c>
      <c r="E491" s="103">
        <f>SUM(E487,E490)</f>
        <v>52695911</v>
      </c>
      <c r="F491" s="103">
        <f>SUM(F487,F490)</f>
        <v>105425.36</v>
      </c>
      <c r="G491" s="268">
        <f>SUM(F491/E491)*100</f>
        <v>0.2000636444068687</v>
      </c>
    </row>
  </sheetData>
  <mergeCells count="4">
    <mergeCell ref="B453:E453"/>
    <mergeCell ref="B472:D472"/>
    <mergeCell ref="B473:D473"/>
    <mergeCell ref="B474:D474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15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5" width="16.625" style="0" customWidth="1"/>
    <col min="6" max="6" width="11.375" style="0" customWidth="1"/>
    <col min="7" max="7" width="7.375" style="0" customWidth="1"/>
    <col min="8" max="20" width="11.375" style="0" customWidth="1"/>
    <col min="21" max="21" width="11.625" style="0" customWidth="1"/>
    <col min="23" max="23" width="11.625" style="0" customWidth="1"/>
  </cols>
  <sheetData>
    <row r="1" ht="12.75">
      <c r="E1" s="357" t="s">
        <v>174</v>
      </c>
    </row>
    <row r="2" ht="12.75">
      <c r="E2" s="357" t="s">
        <v>171</v>
      </c>
    </row>
    <row r="3" ht="12.75">
      <c r="E3" s="357" t="s">
        <v>172</v>
      </c>
    </row>
    <row r="4" spans="1:7" ht="12.75">
      <c r="A4" s="99"/>
      <c r="B4" s="399"/>
      <c r="C4" s="381"/>
      <c r="D4" s="416"/>
      <c r="E4" s="357" t="s">
        <v>328</v>
      </c>
      <c r="F4" s="99"/>
      <c r="G4" s="460"/>
    </row>
    <row r="5" spans="1:7" ht="12.75">
      <c r="A5" s="99"/>
      <c r="B5" s="399"/>
      <c r="C5" s="381"/>
      <c r="D5" s="416"/>
      <c r="E5" s="357" t="s">
        <v>327</v>
      </c>
      <c r="F5" s="99"/>
      <c r="G5" s="460"/>
    </row>
    <row r="6" spans="1:7" ht="12.75">
      <c r="A6" s="461"/>
      <c r="B6" s="99"/>
      <c r="C6" s="462" t="s">
        <v>272</v>
      </c>
      <c r="D6" s="463"/>
      <c r="E6" s="621"/>
      <c r="F6" s="99"/>
      <c r="G6" s="461"/>
    </row>
    <row r="7" spans="1:7" ht="12.75">
      <c r="A7" s="461"/>
      <c r="B7" s="461"/>
      <c r="C7" s="462" t="s">
        <v>273</v>
      </c>
      <c r="D7" s="465" t="s">
        <v>274</v>
      </c>
      <c r="E7" s="464"/>
      <c r="F7" s="99"/>
      <c r="G7" s="461"/>
    </row>
    <row r="8" spans="1:7" ht="15">
      <c r="A8" s="466"/>
      <c r="B8" s="461"/>
      <c r="C8" s="467"/>
      <c r="D8" s="381" t="s">
        <v>157</v>
      </c>
      <c r="E8" s="464"/>
      <c r="F8" s="99"/>
      <c r="G8" s="461"/>
    </row>
    <row r="9" spans="1:7" ht="12.75" customHeight="1" thickBot="1">
      <c r="A9" s="466"/>
      <c r="B9" s="461"/>
      <c r="C9" s="467"/>
      <c r="D9" s="381"/>
      <c r="E9" s="464"/>
      <c r="F9" s="99"/>
      <c r="G9" s="461"/>
    </row>
    <row r="10" spans="1:7" ht="9.75" customHeight="1">
      <c r="A10" s="468"/>
      <c r="B10" s="469"/>
      <c r="C10" s="353"/>
      <c r="D10" s="531"/>
      <c r="E10" s="470"/>
      <c r="F10" s="99"/>
      <c r="G10" s="99"/>
    </row>
    <row r="11" spans="1:7" ht="12.75">
      <c r="A11" s="471" t="s">
        <v>119</v>
      </c>
      <c r="B11" s="472" t="s">
        <v>120</v>
      </c>
      <c r="C11" s="473" t="s">
        <v>3</v>
      </c>
      <c r="D11" s="466" t="s">
        <v>4</v>
      </c>
      <c r="E11" s="474" t="s">
        <v>5</v>
      </c>
      <c r="F11" s="399"/>
      <c r="G11" s="570"/>
    </row>
    <row r="12" spans="1:7" ht="12" customHeight="1" thickBot="1">
      <c r="A12" s="387"/>
      <c r="B12" s="384"/>
      <c r="C12" s="383"/>
      <c r="D12" s="406"/>
      <c r="E12" s="589">
        <v>2005</v>
      </c>
      <c r="F12" s="399"/>
      <c r="G12" s="375"/>
    </row>
    <row r="13" spans="1:7" ht="12" customHeight="1">
      <c r="A13" s="453"/>
      <c r="B13" s="476"/>
      <c r="C13" s="476" t="s">
        <v>275</v>
      </c>
      <c r="D13" s="477"/>
      <c r="E13" s="387"/>
      <c r="F13" s="99"/>
      <c r="G13" s="99"/>
    </row>
    <row r="14" spans="1:7" ht="12" customHeight="1">
      <c r="A14" s="478"/>
      <c r="B14" s="406"/>
      <c r="C14" s="406" t="s">
        <v>276</v>
      </c>
      <c r="D14" s="475"/>
      <c r="E14" s="499">
        <f>SUM(E17,E22,E27)</f>
        <v>4552490</v>
      </c>
      <c r="F14" s="549"/>
      <c r="G14" s="555"/>
    </row>
    <row r="15" spans="1:7" ht="12" customHeight="1">
      <c r="A15" s="478"/>
      <c r="B15" s="406"/>
      <c r="C15" s="406" t="s">
        <v>277</v>
      </c>
      <c r="D15" s="475"/>
      <c r="E15" s="417"/>
      <c r="F15" s="380"/>
      <c r="G15" s="555"/>
    </row>
    <row r="16" spans="1:7" ht="12" customHeight="1" thickBot="1">
      <c r="A16" s="478"/>
      <c r="B16" s="375"/>
      <c r="C16" s="375" t="s">
        <v>278</v>
      </c>
      <c r="D16" s="475"/>
      <c r="E16" s="417"/>
      <c r="F16" s="380"/>
      <c r="G16" s="555"/>
    </row>
    <row r="17" spans="1:7" ht="12.75" customHeight="1" thickBot="1">
      <c r="A17" s="409">
        <v>750</v>
      </c>
      <c r="B17" s="479"/>
      <c r="C17" s="395"/>
      <c r="D17" s="477" t="s">
        <v>122</v>
      </c>
      <c r="E17" s="480">
        <f>SUM(E18)</f>
        <v>113377</v>
      </c>
      <c r="F17" s="549"/>
      <c r="G17" s="555"/>
    </row>
    <row r="18" spans="1:7" ht="12.75" customHeight="1" thickBot="1">
      <c r="A18" s="478"/>
      <c r="B18" s="409">
        <v>75011</v>
      </c>
      <c r="C18" s="435"/>
      <c r="D18" s="481" t="s">
        <v>123</v>
      </c>
      <c r="E18" s="480">
        <f>SUM(E19:E21)</f>
        <v>113377</v>
      </c>
      <c r="F18" s="549"/>
      <c r="G18" s="555"/>
    </row>
    <row r="19" spans="1:7" ht="12" customHeight="1">
      <c r="A19" s="478"/>
      <c r="B19" s="399"/>
      <c r="C19" s="382">
        <v>2010</v>
      </c>
      <c r="D19" s="482" t="s">
        <v>279</v>
      </c>
      <c r="E19" s="483">
        <v>113377</v>
      </c>
      <c r="F19" s="508"/>
      <c r="G19" s="460"/>
    </row>
    <row r="20" spans="1:7" ht="12" customHeight="1">
      <c r="A20" s="478"/>
      <c r="B20" s="399"/>
      <c r="C20" s="383"/>
      <c r="D20" s="482" t="s">
        <v>280</v>
      </c>
      <c r="E20" s="484"/>
      <c r="F20" s="508"/>
      <c r="G20" s="460"/>
    </row>
    <row r="21" spans="1:7" ht="12" customHeight="1" thickBot="1">
      <c r="A21" s="478"/>
      <c r="B21" s="399"/>
      <c r="C21" s="383"/>
      <c r="D21" s="482" t="s">
        <v>281</v>
      </c>
      <c r="E21" s="485"/>
      <c r="F21" s="508"/>
      <c r="G21" s="460"/>
    </row>
    <row r="22" spans="1:7" ht="25.5" customHeight="1" thickBot="1">
      <c r="A22" s="409">
        <v>751</v>
      </c>
      <c r="B22" s="486"/>
      <c r="C22" s="395"/>
      <c r="D22" s="487" t="s">
        <v>125</v>
      </c>
      <c r="E22" s="480">
        <f>SUM(E23)</f>
        <v>6000</v>
      </c>
      <c r="F22" s="549"/>
      <c r="G22" s="555"/>
    </row>
    <row r="23" spans="1:7" ht="24.75" customHeight="1" thickBot="1">
      <c r="A23" s="398"/>
      <c r="B23" s="409">
        <v>75101</v>
      </c>
      <c r="C23" s="488"/>
      <c r="D23" s="489" t="s">
        <v>126</v>
      </c>
      <c r="E23" s="480">
        <f>SUM(E24:E26)</f>
        <v>6000</v>
      </c>
      <c r="F23" s="549"/>
      <c r="G23" s="555"/>
    </row>
    <row r="24" spans="1:7" ht="12" customHeight="1">
      <c r="A24" s="398"/>
      <c r="B24" s="399"/>
      <c r="C24" s="490">
        <v>2010</v>
      </c>
      <c r="D24" s="491" t="s">
        <v>279</v>
      </c>
      <c r="E24" s="483">
        <v>6000</v>
      </c>
      <c r="F24" s="508"/>
      <c r="G24" s="460"/>
    </row>
    <row r="25" spans="1:7" ht="12" customHeight="1">
      <c r="A25" s="398"/>
      <c r="B25" s="399"/>
      <c r="C25" s="492"/>
      <c r="D25" s="493" t="s">
        <v>280</v>
      </c>
      <c r="E25" s="484"/>
      <c r="F25" s="508"/>
      <c r="G25" s="460"/>
    </row>
    <row r="26" spans="1:7" ht="12" customHeight="1" thickBot="1">
      <c r="A26" s="398"/>
      <c r="B26" s="399"/>
      <c r="C26" s="492"/>
      <c r="D26" s="493" t="s">
        <v>281</v>
      </c>
      <c r="E26" s="484"/>
      <c r="F26" s="508"/>
      <c r="G26" s="460"/>
    </row>
    <row r="27" spans="1:7" ht="12.75" customHeight="1" thickBot="1">
      <c r="A27" s="409">
        <v>852</v>
      </c>
      <c r="B27" s="488"/>
      <c r="C27" s="435"/>
      <c r="D27" s="481" t="s">
        <v>127</v>
      </c>
      <c r="E27" s="480">
        <f>SUM(E29,E33,E38,E42)</f>
        <v>4433113</v>
      </c>
      <c r="F27" s="549"/>
      <c r="G27" s="555"/>
    </row>
    <row r="28" spans="1:7" ht="12" customHeight="1">
      <c r="A28" s="398"/>
      <c r="B28" s="494">
        <v>85212</v>
      </c>
      <c r="C28" s="395"/>
      <c r="D28" s="477" t="s">
        <v>282</v>
      </c>
      <c r="E28" s="495"/>
      <c r="F28" s="549"/>
      <c r="G28" s="555"/>
    </row>
    <row r="29" spans="1:7" ht="12" customHeight="1" thickBot="1">
      <c r="A29" s="398"/>
      <c r="B29" s="496"/>
      <c r="C29" s="401"/>
      <c r="D29" s="497" t="s">
        <v>283</v>
      </c>
      <c r="E29" s="498">
        <f>SUM(E30)</f>
        <v>3995217</v>
      </c>
      <c r="F29" s="549"/>
      <c r="G29" s="555"/>
    </row>
    <row r="30" spans="1:7" ht="12" customHeight="1">
      <c r="A30" s="398"/>
      <c r="B30" s="429"/>
      <c r="C30" s="382">
        <v>2010</v>
      </c>
      <c r="D30" s="493" t="s">
        <v>279</v>
      </c>
      <c r="E30" s="483">
        <v>3995217</v>
      </c>
      <c r="F30" s="508"/>
      <c r="G30" s="460"/>
    </row>
    <row r="31" spans="1:7" ht="12" customHeight="1">
      <c r="A31" s="398"/>
      <c r="B31" s="429"/>
      <c r="C31" s="383"/>
      <c r="D31" s="493" t="s">
        <v>280</v>
      </c>
      <c r="E31" s="499"/>
      <c r="F31" s="549"/>
      <c r="G31" s="555"/>
    </row>
    <row r="32" spans="1:7" ht="12" customHeight="1" thickBot="1">
      <c r="A32" s="398"/>
      <c r="B32" s="429"/>
      <c r="C32" s="500"/>
      <c r="D32" s="501" t="s">
        <v>281</v>
      </c>
      <c r="E32" s="498"/>
      <c r="F32" s="549"/>
      <c r="G32" s="555"/>
    </row>
    <row r="33" spans="1:7" ht="12" customHeight="1">
      <c r="A33" s="398"/>
      <c r="B33" s="494">
        <v>85213</v>
      </c>
      <c r="C33" s="395"/>
      <c r="D33" s="477" t="s">
        <v>284</v>
      </c>
      <c r="E33" s="495">
        <f>SUM(E35:E37)</f>
        <v>45164</v>
      </c>
      <c r="F33" s="549"/>
      <c r="G33" s="555"/>
    </row>
    <row r="34" spans="1:7" ht="27.75" customHeight="1" thickBot="1">
      <c r="A34" s="398"/>
      <c r="B34" s="496"/>
      <c r="C34" s="401"/>
      <c r="D34" s="613" t="s">
        <v>324</v>
      </c>
      <c r="E34" s="498"/>
      <c r="F34" s="549"/>
      <c r="G34" s="555"/>
    </row>
    <row r="35" spans="1:7" ht="12" customHeight="1">
      <c r="A35" s="398"/>
      <c r="B35" s="429"/>
      <c r="C35" s="382">
        <v>2010</v>
      </c>
      <c r="D35" s="482" t="s">
        <v>279</v>
      </c>
      <c r="E35" s="483">
        <v>45164</v>
      </c>
      <c r="F35" s="508"/>
      <c r="G35" s="460"/>
    </row>
    <row r="36" spans="1:7" ht="12" customHeight="1">
      <c r="A36" s="398"/>
      <c r="B36" s="429"/>
      <c r="C36" s="383"/>
      <c r="D36" s="482" t="s">
        <v>280</v>
      </c>
      <c r="E36" s="499"/>
      <c r="F36" s="549"/>
      <c r="G36" s="555"/>
    </row>
    <row r="37" spans="1:7" ht="12" customHeight="1" thickBot="1">
      <c r="A37" s="398"/>
      <c r="B37" s="429"/>
      <c r="C37" s="383"/>
      <c r="D37" s="482" t="s">
        <v>281</v>
      </c>
      <c r="E37" s="498"/>
      <c r="F37" s="549"/>
      <c r="G37" s="555"/>
    </row>
    <row r="38" spans="1:7" ht="25.5" customHeight="1" thickBot="1">
      <c r="A38" s="398"/>
      <c r="B38" s="409">
        <v>85214</v>
      </c>
      <c r="C38" s="488"/>
      <c r="D38" s="502" t="s">
        <v>323</v>
      </c>
      <c r="E38" s="480">
        <f>SUM(E39:E41)</f>
        <v>384493</v>
      </c>
      <c r="F38" s="549"/>
      <c r="G38" s="555"/>
    </row>
    <row r="39" spans="1:7" ht="12" customHeight="1">
      <c r="A39" s="398"/>
      <c r="B39" s="399"/>
      <c r="C39" s="490">
        <v>2010</v>
      </c>
      <c r="D39" s="503" t="s">
        <v>279</v>
      </c>
      <c r="E39" s="483">
        <v>384493</v>
      </c>
      <c r="F39" s="508"/>
      <c r="G39" s="460"/>
    </row>
    <row r="40" spans="1:7" ht="12" customHeight="1">
      <c r="A40" s="398"/>
      <c r="B40" s="399"/>
      <c r="C40" s="492"/>
      <c r="D40" s="503" t="s">
        <v>280</v>
      </c>
      <c r="E40" s="484"/>
      <c r="F40" s="508"/>
      <c r="G40" s="460"/>
    </row>
    <row r="41" spans="1:7" ht="12" customHeight="1" thickBot="1">
      <c r="A41" s="398"/>
      <c r="B41" s="399"/>
      <c r="C41" s="492"/>
      <c r="D41" s="503" t="s">
        <v>281</v>
      </c>
      <c r="E41" s="485"/>
      <c r="F41" s="508"/>
      <c r="G41" s="460"/>
    </row>
    <row r="42" spans="1:7" ht="12" customHeight="1" thickBot="1">
      <c r="A42" s="504"/>
      <c r="B42" s="409">
        <v>85228</v>
      </c>
      <c r="C42" s="435"/>
      <c r="D42" s="457" t="s">
        <v>91</v>
      </c>
      <c r="E42" s="480">
        <f>SUM(E43:E45)</f>
        <v>8239</v>
      </c>
      <c r="F42" s="549"/>
      <c r="G42" s="555"/>
    </row>
    <row r="43" spans="1:7" ht="12" customHeight="1">
      <c r="A43" s="504"/>
      <c r="B43" s="399"/>
      <c r="C43" s="382">
        <v>2010</v>
      </c>
      <c r="D43" s="387" t="s">
        <v>279</v>
      </c>
      <c r="E43" s="483">
        <v>8239</v>
      </c>
      <c r="F43" s="508"/>
      <c r="G43" s="460"/>
    </row>
    <row r="44" spans="1:7" ht="12" customHeight="1">
      <c r="A44" s="504"/>
      <c r="B44" s="399"/>
      <c r="C44" s="383"/>
      <c r="D44" s="387" t="s">
        <v>280</v>
      </c>
      <c r="E44" s="484"/>
      <c r="F44" s="508"/>
      <c r="G44" s="460"/>
    </row>
    <row r="45" spans="1:7" ht="12" customHeight="1" thickBot="1">
      <c r="A45" s="505"/>
      <c r="B45" s="401"/>
      <c r="C45" s="500"/>
      <c r="D45" s="390" t="s">
        <v>281</v>
      </c>
      <c r="E45" s="485"/>
      <c r="F45" s="508"/>
      <c r="G45" s="460"/>
    </row>
    <row r="46" spans="1:7" ht="12.75">
      <c r="A46" s="461"/>
      <c r="B46" s="461"/>
      <c r="C46" s="461"/>
      <c r="D46" s="461"/>
      <c r="E46" s="461"/>
      <c r="F46" s="519"/>
      <c r="G46" s="519"/>
    </row>
    <row r="47" spans="1:7" ht="12.75">
      <c r="A47" s="461"/>
      <c r="B47" s="461"/>
      <c r="C47" s="461"/>
      <c r="D47" s="461"/>
      <c r="E47" s="461"/>
      <c r="F47" s="519"/>
      <c r="G47" s="519"/>
    </row>
    <row r="48" spans="1:7" ht="12.75">
      <c r="A48" s="461"/>
      <c r="B48" s="461"/>
      <c r="C48" s="461"/>
      <c r="D48" s="461"/>
      <c r="E48" s="461"/>
      <c r="F48" s="519"/>
      <c r="G48" s="519"/>
    </row>
    <row r="49" spans="1:7" ht="12.75">
      <c r="A49" s="461"/>
      <c r="B49" s="461"/>
      <c r="C49" s="461"/>
      <c r="D49" s="461"/>
      <c r="E49" s="461"/>
      <c r="F49" s="519"/>
      <c r="G49" s="519"/>
    </row>
    <row r="50" spans="1:7" ht="12.75">
      <c r="A50" s="461"/>
      <c r="B50" s="461"/>
      <c r="C50" s="461"/>
      <c r="D50" s="461"/>
      <c r="E50" s="461"/>
      <c r="F50" s="519"/>
      <c r="G50" s="519"/>
    </row>
    <row r="51" spans="1:7" ht="12.75">
      <c r="A51" s="461"/>
      <c r="B51" s="461"/>
      <c r="C51" s="461"/>
      <c r="D51" s="461"/>
      <c r="E51" s="461"/>
      <c r="F51" s="461"/>
      <c r="G51" s="461"/>
    </row>
    <row r="52" spans="1:7" ht="12.75">
      <c r="A52" s="461"/>
      <c r="B52" s="461"/>
      <c r="C52" s="461"/>
      <c r="D52" s="461"/>
      <c r="E52" s="461"/>
      <c r="F52" s="461"/>
      <c r="G52" s="461"/>
    </row>
    <row r="53" spans="1:7" ht="12.75">
      <c r="A53" s="461"/>
      <c r="B53" s="461"/>
      <c r="C53" s="461"/>
      <c r="D53" s="461"/>
      <c r="E53" s="461"/>
      <c r="F53" s="461"/>
      <c r="G53" s="461"/>
    </row>
    <row r="54" spans="1:7" ht="12.75">
      <c r="A54" s="461"/>
      <c r="B54" s="461"/>
      <c r="C54" s="461"/>
      <c r="D54" s="375"/>
      <c r="E54" s="521"/>
      <c r="F54" s="508"/>
      <c r="G54" s="547"/>
    </row>
    <row r="55" spans="1:7" ht="12.75">
      <c r="A55" s="461"/>
      <c r="B55" s="461"/>
      <c r="C55" s="461"/>
      <c r="D55" s="375"/>
      <c r="E55" s="521"/>
      <c r="F55" s="380"/>
      <c r="G55" s="547"/>
    </row>
    <row r="56" spans="1:7" ht="12.75">
      <c r="A56" s="461"/>
      <c r="B56" s="461"/>
      <c r="C56" s="461"/>
      <c r="D56" s="375"/>
      <c r="E56" s="548"/>
      <c r="F56" s="549"/>
      <c r="G56" s="550"/>
    </row>
    <row r="57" spans="1:7" ht="12.75">
      <c r="A57" s="376"/>
      <c r="B57" s="376"/>
      <c r="C57" s="376"/>
      <c r="D57" s="376"/>
      <c r="E57" s="376"/>
      <c r="F57" s="376"/>
      <c r="G57" s="376"/>
    </row>
    <row r="58" spans="1:7" ht="12.75">
      <c r="A58" s="461"/>
      <c r="B58" s="461"/>
      <c r="C58" s="461"/>
      <c r="D58" s="461"/>
      <c r="E58" s="461"/>
      <c r="F58" s="461"/>
      <c r="G58" s="461"/>
    </row>
    <row r="59" spans="4:7" ht="12.75">
      <c r="D59" s="47"/>
      <c r="E59" s="551"/>
      <c r="F59" s="551"/>
      <c r="G59" s="552"/>
    </row>
    <row r="60" spans="4:7" ht="12.75">
      <c r="D60" s="3"/>
      <c r="E60" s="264"/>
      <c r="F60" s="264"/>
      <c r="G60" s="553"/>
    </row>
    <row r="61" spans="4:7" ht="12.75">
      <c r="D61" s="3"/>
      <c r="E61" s="264"/>
      <c r="F61" s="264"/>
      <c r="G61" s="553"/>
    </row>
    <row r="62" spans="4:7" ht="12.75">
      <c r="D62" s="47"/>
      <c r="E62" s="551"/>
      <c r="F62" s="551"/>
      <c r="G62" s="552"/>
    </row>
    <row r="68" spans="3:21" ht="12.75">
      <c r="C68" s="113"/>
      <c r="D68" s="113"/>
      <c r="E68" s="113"/>
      <c r="F68" s="113"/>
      <c r="G68" s="113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3:21" ht="12.75">
      <c r="C69" s="113"/>
      <c r="D69" s="579"/>
      <c r="E69" s="113"/>
      <c r="F69" s="113"/>
      <c r="G69" s="113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3:21" ht="12.75">
      <c r="C70" s="4"/>
      <c r="D70" s="579"/>
      <c r="E70" s="579"/>
      <c r="F70" s="579"/>
      <c r="G70" s="579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4"/>
    </row>
    <row r="71" spans="3:21" ht="12.75">
      <c r="C71" s="4"/>
      <c r="D71" s="4"/>
      <c r="E71" s="4"/>
      <c r="F71" s="113"/>
      <c r="G71" s="4"/>
      <c r="H71" s="579"/>
      <c r="I71" s="579"/>
      <c r="J71" s="579"/>
      <c r="K71" s="579"/>
      <c r="L71" s="579"/>
      <c r="M71" s="579"/>
      <c r="N71" s="579"/>
      <c r="O71" s="579"/>
      <c r="P71" s="579"/>
      <c r="Q71" s="579"/>
      <c r="R71" s="579"/>
      <c r="S71" s="579"/>
      <c r="T71" s="579"/>
      <c r="U71" s="4"/>
    </row>
    <row r="72" spans="3:21" ht="12.75">
      <c r="C72" s="580"/>
      <c r="D72" s="113"/>
      <c r="E72" s="297"/>
      <c r="F72" s="297"/>
      <c r="G72" s="581"/>
      <c r="H72" s="297"/>
      <c r="I72" s="297"/>
      <c r="J72" s="297"/>
      <c r="K72" s="297"/>
      <c r="L72" s="297"/>
      <c r="M72" s="297"/>
      <c r="N72" s="582"/>
      <c r="O72" s="582"/>
      <c r="P72" s="582"/>
      <c r="Q72" s="582"/>
      <c r="R72" s="582"/>
      <c r="S72" s="582"/>
      <c r="T72" s="582"/>
      <c r="U72" s="69"/>
    </row>
    <row r="73" spans="3:21" ht="12.75">
      <c r="C73" s="583"/>
      <c r="D73" s="4"/>
      <c r="E73" s="69"/>
      <c r="F73" s="69"/>
      <c r="G73" s="584"/>
      <c r="H73" s="69"/>
      <c r="I73" s="69"/>
      <c r="J73" s="585"/>
      <c r="K73" s="69"/>
      <c r="L73" s="69"/>
      <c r="M73" s="585"/>
      <c r="N73" s="69"/>
      <c r="O73" s="69"/>
      <c r="P73" s="69"/>
      <c r="Q73" s="69"/>
      <c r="R73" s="69"/>
      <c r="S73" s="69"/>
      <c r="T73" s="69"/>
      <c r="U73" s="69"/>
    </row>
    <row r="74" spans="3:21" ht="12.75">
      <c r="C74" s="583"/>
      <c r="D74" s="4"/>
      <c r="E74" s="69"/>
      <c r="F74" s="69"/>
      <c r="G74" s="584"/>
      <c r="H74" s="69"/>
      <c r="I74" s="69"/>
      <c r="J74" s="585"/>
      <c r="K74" s="69"/>
      <c r="L74" s="69"/>
      <c r="M74" s="585"/>
      <c r="N74" s="69"/>
      <c r="O74" s="69"/>
      <c r="P74" s="69"/>
      <c r="Q74" s="69"/>
      <c r="R74" s="69"/>
      <c r="S74" s="69"/>
      <c r="T74" s="69"/>
      <c r="U74" s="69"/>
    </row>
    <row r="75" spans="3:21" ht="12.75">
      <c r="C75" s="583"/>
      <c r="D75" s="114"/>
      <c r="E75" s="69"/>
      <c r="F75" s="69"/>
      <c r="G75" s="584"/>
      <c r="H75" s="69"/>
      <c r="I75" s="69"/>
      <c r="J75" s="585"/>
      <c r="K75" s="69"/>
      <c r="L75" s="69"/>
      <c r="M75" s="585"/>
      <c r="N75" s="69"/>
      <c r="O75" s="69"/>
      <c r="P75" s="69"/>
      <c r="Q75" s="69"/>
      <c r="R75" s="69"/>
      <c r="S75" s="69"/>
      <c r="T75" s="69"/>
      <c r="U75" s="69"/>
    </row>
    <row r="76" spans="3:21" ht="12.75">
      <c r="C76" s="583"/>
      <c r="D76" s="114"/>
      <c r="E76" s="69"/>
      <c r="F76" s="69"/>
      <c r="G76" s="584"/>
      <c r="H76" s="69"/>
      <c r="I76" s="69"/>
      <c r="J76" s="585"/>
      <c r="K76" s="69"/>
      <c r="L76" s="69"/>
      <c r="M76" s="585"/>
      <c r="N76" s="69"/>
      <c r="O76" s="69"/>
      <c r="P76" s="69"/>
      <c r="Q76" s="69"/>
      <c r="R76" s="69"/>
      <c r="S76" s="69"/>
      <c r="T76" s="69"/>
      <c r="U76" s="69"/>
    </row>
    <row r="77" spans="3:23" ht="12.75">
      <c r="C77" s="583"/>
      <c r="D77" s="114"/>
      <c r="E77" s="69"/>
      <c r="F77" s="69"/>
      <c r="G77" s="584"/>
      <c r="H77" s="69"/>
      <c r="I77" s="69"/>
      <c r="J77" s="585"/>
      <c r="K77" s="69"/>
      <c r="L77" s="69"/>
      <c r="M77" s="585"/>
      <c r="N77" s="69"/>
      <c r="O77" s="69"/>
      <c r="P77" s="69"/>
      <c r="Q77" s="69"/>
      <c r="R77" s="69"/>
      <c r="S77" s="69"/>
      <c r="T77" s="69"/>
      <c r="U77" s="69"/>
      <c r="W77" s="264">
        <f>SUM(T72,T78,T81,T85)</f>
        <v>0</v>
      </c>
    </row>
    <row r="78" spans="3:21" ht="12.75">
      <c r="C78" s="580"/>
      <c r="D78" s="113"/>
      <c r="E78" s="297"/>
      <c r="F78" s="297"/>
      <c r="G78" s="581"/>
      <c r="H78" s="297"/>
      <c r="I78" s="297"/>
      <c r="J78" s="297"/>
      <c r="K78" s="297"/>
      <c r="L78" s="582"/>
      <c r="M78" s="582"/>
      <c r="N78" s="582"/>
      <c r="O78" s="582"/>
      <c r="P78" s="582"/>
      <c r="Q78" s="582"/>
      <c r="R78" s="582"/>
      <c r="S78" s="582"/>
      <c r="T78" s="582"/>
      <c r="U78" s="69"/>
    </row>
    <row r="79" spans="3:21" ht="12.75">
      <c r="C79" s="583"/>
      <c r="D79" s="114"/>
      <c r="E79" s="69"/>
      <c r="F79" s="69"/>
      <c r="G79" s="584"/>
      <c r="H79" s="69"/>
      <c r="I79" s="69"/>
      <c r="J79" s="585"/>
      <c r="K79" s="69"/>
      <c r="L79" s="69"/>
      <c r="M79" s="585"/>
      <c r="N79" s="69"/>
      <c r="O79" s="69"/>
      <c r="P79" s="69"/>
      <c r="Q79" s="69"/>
      <c r="R79" s="69"/>
      <c r="S79" s="69"/>
      <c r="T79" s="69"/>
      <c r="U79" s="69"/>
    </row>
    <row r="80" spans="3:21" ht="12.75">
      <c r="C80" s="583"/>
      <c r="D80" s="114"/>
      <c r="E80" s="69"/>
      <c r="F80" s="69"/>
      <c r="G80" s="584"/>
      <c r="H80" s="69"/>
      <c r="I80" s="69"/>
      <c r="J80" s="585"/>
      <c r="K80" s="69"/>
      <c r="L80" s="69"/>
      <c r="M80" s="585"/>
      <c r="N80" s="69"/>
      <c r="O80" s="69"/>
      <c r="P80" s="69"/>
      <c r="Q80" s="69"/>
      <c r="R80" s="69"/>
      <c r="S80" s="69"/>
      <c r="T80" s="69"/>
      <c r="U80" s="69"/>
    </row>
    <row r="81" spans="3:21" ht="12.75">
      <c r="C81" s="580"/>
      <c r="D81" s="113"/>
      <c r="E81" s="297"/>
      <c r="F81" s="297"/>
      <c r="G81" s="581"/>
      <c r="H81" s="297"/>
      <c r="I81" s="297"/>
      <c r="J81" s="297"/>
      <c r="K81" s="297"/>
      <c r="L81" s="582"/>
      <c r="M81" s="582"/>
      <c r="N81" s="582"/>
      <c r="O81" s="582"/>
      <c r="P81" s="582"/>
      <c r="Q81" s="582"/>
      <c r="R81" s="582"/>
      <c r="S81" s="582"/>
      <c r="T81" s="582"/>
      <c r="U81" s="69"/>
    </row>
    <row r="82" spans="3:21" ht="12.75">
      <c r="C82" s="583"/>
      <c r="D82" s="114"/>
      <c r="E82" s="69"/>
      <c r="F82" s="69"/>
      <c r="G82" s="584"/>
      <c r="H82" s="69"/>
      <c r="I82" s="69"/>
      <c r="J82" s="585"/>
      <c r="K82" s="69"/>
      <c r="L82" s="69"/>
      <c r="M82" s="585"/>
      <c r="N82" s="69"/>
      <c r="O82" s="69"/>
      <c r="P82" s="69"/>
      <c r="Q82" s="69"/>
      <c r="R82" s="69"/>
      <c r="S82" s="69"/>
      <c r="T82" s="69"/>
      <c r="U82" s="69"/>
    </row>
    <row r="83" spans="3:21" ht="12.75">
      <c r="C83" s="583"/>
      <c r="D83" s="114"/>
      <c r="E83" s="69"/>
      <c r="F83" s="69"/>
      <c r="G83" s="584"/>
      <c r="H83" s="69"/>
      <c r="I83" s="69"/>
      <c r="J83" s="585"/>
      <c r="K83" s="69"/>
      <c r="L83" s="69"/>
      <c r="M83" s="585"/>
      <c r="N83" s="69"/>
      <c r="O83" s="69"/>
      <c r="P83" s="69"/>
      <c r="Q83" s="69"/>
      <c r="R83" s="69"/>
      <c r="S83" s="69"/>
      <c r="T83" s="69"/>
      <c r="U83" s="69"/>
    </row>
    <row r="84" spans="3:21" ht="12.75">
      <c r="C84" s="583"/>
      <c r="D84" s="114"/>
      <c r="E84" s="69"/>
      <c r="F84" s="69"/>
      <c r="G84" s="584"/>
      <c r="H84" s="69"/>
      <c r="I84" s="69"/>
      <c r="J84" s="585"/>
      <c r="K84" s="69"/>
      <c r="L84" s="69"/>
      <c r="M84" s="585"/>
      <c r="N84" s="69"/>
      <c r="O84" s="69"/>
      <c r="P84" s="69"/>
      <c r="Q84" s="69"/>
      <c r="R84" s="69"/>
      <c r="S84" s="69"/>
      <c r="T84" s="69"/>
      <c r="U84" s="69"/>
    </row>
    <row r="85" spans="3:21" ht="12.75">
      <c r="C85" s="580"/>
      <c r="D85" s="113"/>
      <c r="E85" s="297"/>
      <c r="F85" s="297"/>
      <c r="G85" s="581"/>
      <c r="H85" s="297"/>
      <c r="I85" s="297"/>
      <c r="J85" s="297"/>
      <c r="K85" s="297"/>
      <c r="L85" s="582"/>
      <c r="M85" s="582"/>
      <c r="N85" s="582"/>
      <c r="O85" s="582"/>
      <c r="P85" s="582"/>
      <c r="Q85" s="582"/>
      <c r="R85" s="582"/>
      <c r="S85" s="582"/>
      <c r="T85" s="582"/>
      <c r="U85" s="69"/>
    </row>
    <row r="86" spans="3:21" ht="12.75">
      <c r="C86" s="583"/>
      <c r="D86" s="114"/>
      <c r="E86" s="69"/>
      <c r="F86" s="69"/>
      <c r="G86" s="584"/>
      <c r="H86" s="69"/>
      <c r="I86" s="69"/>
      <c r="J86" s="585"/>
      <c r="K86" s="69"/>
      <c r="L86" s="69"/>
      <c r="M86" s="585"/>
      <c r="N86" s="585"/>
      <c r="O86" s="585"/>
      <c r="P86" s="585"/>
      <c r="Q86" s="585"/>
      <c r="R86" s="585"/>
      <c r="S86" s="585"/>
      <c r="T86" s="585"/>
      <c r="U86" s="69"/>
    </row>
    <row r="87" spans="3:21" ht="12.75">
      <c r="C87" s="583"/>
      <c r="D87" s="114"/>
      <c r="E87" s="69"/>
      <c r="F87" s="69"/>
      <c r="G87" s="584"/>
      <c r="H87" s="69"/>
      <c r="I87" s="69"/>
      <c r="J87" s="585"/>
      <c r="K87" s="69"/>
      <c r="L87" s="69"/>
      <c r="M87" s="585"/>
      <c r="N87" s="585"/>
      <c r="O87" s="585"/>
      <c r="P87" s="585"/>
      <c r="Q87" s="585"/>
      <c r="R87" s="585"/>
      <c r="S87" s="585"/>
      <c r="T87" s="585"/>
      <c r="U87" s="69"/>
    </row>
    <row r="88" spans="3:21" ht="12.75">
      <c r="C88" s="583"/>
      <c r="D88" s="114"/>
      <c r="E88" s="69"/>
      <c r="F88" s="69"/>
      <c r="G88" s="584"/>
      <c r="H88" s="69"/>
      <c r="I88" s="69"/>
      <c r="J88" s="585"/>
      <c r="K88" s="69"/>
      <c r="L88" s="69"/>
      <c r="M88" s="585"/>
      <c r="N88" s="585"/>
      <c r="O88" s="585"/>
      <c r="P88" s="585"/>
      <c r="Q88" s="585"/>
      <c r="R88" s="585"/>
      <c r="S88" s="585"/>
      <c r="T88" s="585"/>
      <c r="U88" s="69"/>
    </row>
    <row r="89" spans="3:21" ht="12.75">
      <c r="C89" s="583"/>
      <c r="D89" s="114"/>
      <c r="E89" s="69"/>
      <c r="F89" s="69"/>
      <c r="G89" s="584"/>
      <c r="H89" s="69"/>
      <c r="I89" s="69"/>
      <c r="J89" s="585"/>
      <c r="K89" s="69"/>
      <c r="L89" s="69"/>
      <c r="M89" s="585"/>
      <c r="N89" s="585"/>
      <c r="O89" s="585"/>
      <c r="P89" s="585"/>
      <c r="Q89" s="585"/>
      <c r="R89" s="585"/>
      <c r="S89" s="585"/>
      <c r="T89" s="585"/>
      <c r="U89" s="69"/>
    </row>
    <row r="90" spans="3:21" ht="12.75">
      <c r="C90" s="580"/>
      <c r="D90" s="113"/>
      <c r="E90" s="297"/>
      <c r="F90" s="297"/>
      <c r="G90" s="581"/>
      <c r="H90" s="297"/>
      <c r="I90" s="297"/>
      <c r="J90" s="297"/>
      <c r="K90" s="297"/>
      <c r="L90" s="582"/>
      <c r="M90" s="582"/>
      <c r="N90" s="582"/>
      <c r="O90" s="582"/>
      <c r="P90" s="582"/>
      <c r="Q90" s="582"/>
      <c r="R90" s="582"/>
      <c r="S90" s="582"/>
      <c r="T90" s="582"/>
      <c r="U90" s="69"/>
    </row>
    <row r="91" spans="3:21" ht="12.75">
      <c r="C91" s="583"/>
      <c r="D91" s="114"/>
      <c r="E91" s="69"/>
      <c r="F91" s="69"/>
      <c r="G91" s="584"/>
      <c r="H91" s="69"/>
      <c r="I91" s="69"/>
      <c r="J91" s="585"/>
      <c r="K91" s="69"/>
      <c r="L91" s="69"/>
      <c r="M91" s="585"/>
      <c r="N91" s="69"/>
      <c r="O91" s="69"/>
      <c r="P91" s="69"/>
      <c r="Q91" s="69"/>
      <c r="R91" s="69"/>
      <c r="S91" s="69"/>
      <c r="T91" s="69"/>
      <c r="U91" s="69"/>
    </row>
    <row r="92" spans="3:21" ht="12.75">
      <c r="C92" s="583"/>
      <c r="D92" s="114"/>
      <c r="E92" s="69"/>
      <c r="F92" s="69"/>
      <c r="G92" s="584"/>
      <c r="H92" s="69"/>
      <c r="I92" s="69"/>
      <c r="J92" s="585"/>
      <c r="K92" s="69"/>
      <c r="L92" s="69"/>
      <c r="M92" s="585"/>
      <c r="N92" s="69"/>
      <c r="O92" s="69"/>
      <c r="P92" s="69"/>
      <c r="Q92" s="69"/>
      <c r="R92" s="69"/>
      <c r="S92" s="69"/>
      <c r="T92" s="69"/>
      <c r="U92" s="69"/>
    </row>
    <row r="93" spans="3:21" ht="12.75">
      <c r="C93" s="580"/>
      <c r="D93" s="579"/>
      <c r="E93" s="297"/>
      <c r="F93" s="297"/>
      <c r="G93" s="581"/>
      <c r="H93" s="297"/>
      <c r="I93" s="297"/>
      <c r="J93" s="297"/>
      <c r="K93" s="297"/>
      <c r="L93" s="582"/>
      <c r="M93" s="582"/>
      <c r="N93" s="582"/>
      <c r="O93" s="582"/>
      <c r="P93" s="582"/>
      <c r="Q93" s="582"/>
      <c r="R93" s="582"/>
      <c r="S93" s="582"/>
      <c r="T93" s="582"/>
      <c r="U93" s="69"/>
    </row>
    <row r="94" spans="3:21" ht="12.7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3:21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3:21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3:21" ht="12.75">
      <c r="C97" s="586"/>
      <c r="D97" s="586"/>
      <c r="E97" s="582"/>
      <c r="F97" s="582"/>
      <c r="G97" s="587"/>
      <c r="H97" s="69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3:21" ht="12.75">
      <c r="C98" s="586"/>
      <c r="D98" s="586"/>
      <c r="E98" s="582"/>
      <c r="F98" s="582"/>
      <c r="G98" s="58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3:21" ht="12.75">
      <c r="C99" s="586"/>
      <c r="D99" s="586"/>
      <c r="E99" s="582"/>
      <c r="F99" s="582"/>
      <c r="G99" s="58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3:21" ht="12.75">
      <c r="C100" s="586"/>
      <c r="D100" s="586"/>
      <c r="E100" s="582"/>
      <c r="F100" s="582"/>
      <c r="G100" s="587"/>
      <c r="H100" s="4"/>
      <c r="I100" s="4"/>
      <c r="J100" s="4"/>
      <c r="K100" s="69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3:21" ht="12.75">
      <c r="C101" s="586"/>
      <c r="D101" s="586"/>
      <c r="E101" s="582"/>
      <c r="F101" s="582"/>
      <c r="G101" s="58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3:21" ht="12.75">
      <c r="C102" s="586"/>
      <c r="D102" s="586"/>
      <c r="E102" s="582"/>
      <c r="F102" s="582"/>
      <c r="G102" s="587"/>
      <c r="H102" s="4"/>
      <c r="I102" s="4"/>
      <c r="J102" s="4"/>
      <c r="K102" s="4"/>
      <c r="L102" s="4"/>
      <c r="M102" s="69"/>
      <c r="N102" s="4"/>
      <c r="O102" s="4"/>
      <c r="P102" s="4"/>
      <c r="Q102" s="4"/>
      <c r="R102" s="4"/>
      <c r="S102" s="4"/>
      <c r="T102" s="4"/>
      <c r="U102" s="4"/>
    </row>
    <row r="103" spans="3:21" ht="12.75">
      <c r="C103" s="586"/>
      <c r="D103" s="586"/>
      <c r="E103" s="582"/>
      <c r="F103" s="582"/>
      <c r="G103" s="58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3:21" ht="12.75">
      <c r="C104" s="586"/>
      <c r="D104" s="586"/>
      <c r="E104" s="582"/>
      <c r="F104" s="582"/>
      <c r="G104" s="587"/>
      <c r="H104" s="4"/>
      <c r="I104" s="4"/>
      <c r="J104" s="4"/>
      <c r="K104" s="4"/>
      <c r="L104" s="4"/>
      <c r="M104" s="4"/>
      <c r="N104" s="4"/>
      <c r="O104" s="69"/>
      <c r="P104" s="69"/>
      <c r="Q104" s="69"/>
      <c r="R104" s="69"/>
      <c r="S104" s="69"/>
      <c r="T104" s="69"/>
      <c r="U104" s="4"/>
    </row>
    <row r="105" spans="3:21" ht="12.75">
      <c r="C105" s="586"/>
      <c r="D105" s="586"/>
      <c r="E105" s="582"/>
      <c r="F105" s="582"/>
      <c r="G105" s="587"/>
      <c r="H105" s="4"/>
      <c r="I105" s="4"/>
      <c r="J105" s="4"/>
      <c r="K105" s="4"/>
      <c r="L105" s="4"/>
      <c r="M105" s="4"/>
      <c r="N105" s="4"/>
      <c r="O105" s="69"/>
      <c r="P105" s="69"/>
      <c r="Q105" s="69"/>
      <c r="R105" s="69"/>
      <c r="S105" s="69"/>
      <c r="T105" s="69"/>
      <c r="U105" s="4"/>
    </row>
    <row r="106" spans="3:21" ht="12.75">
      <c r="C106" s="586"/>
      <c r="D106" s="586"/>
      <c r="E106" s="582"/>
      <c r="F106" s="582"/>
      <c r="G106" s="587"/>
      <c r="H106" s="4"/>
      <c r="I106" s="4"/>
      <c r="J106" s="4"/>
      <c r="K106" s="4"/>
      <c r="L106" s="4"/>
      <c r="M106" s="4"/>
      <c r="N106" s="4"/>
      <c r="O106" s="69"/>
      <c r="P106" s="69"/>
      <c r="Q106" s="69"/>
      <c r="R106" s="69"/>
      <c r="S106" s="69"/>
      <c r="T106" s="69"/>
      <c r="U106" s="4"/>
    </row>
    <row r="107" spans="3:21" ht="12.75">
      <c r="C107" s="586"/>
      <c r="D107" s="586"/>
      <c r="E107" s="582"/>
      <c r="F107" s="582"/>
      <c r="G107" s="587"/>
      <c r="H107" s="4"/>
      <c r="I107" s="4"/>
      <c r="J107" s="4"/>
      <c r="K107" s="4"/>
      <c r="L107" s="4"/>
      <c r="M107" s="4"/>
      <c r="N107" s="4"/>
      <c r="O107" s="69"/>
      <c r="P107" s="69"/>
      <c r="Q107" s="69"/>
      <c r="R107" s="69"/>
      <c r="S107" s="69"/>
      <c r="T107" s="69"/>
      <c r="U107" s="4"/>
    </row>
    <row r="108" spans="3:21" ht="12.75">
      <c r="C108" s="586"/>
      <c r="D108" s="586"/>
      <c r="E108" s="582"/>
      <c r="F108" s="582"/>
      <c r="G108" s="587"/>
      <c r="H108" s="4"/>
      <c r="I108" s="4"/>
      <c r="J108" s="4"/>
      <c r="K108" s="4"/>
      <c r="L108" s="4"/>
      <c r="M108" s="4"/>
      <c r="N108" s="4"/>
      <c r="O108" s="69"/>
      <c r="P108" s="69"/>
      <c r="Q108" s="69"/>
      <c r="R108" s="69"/>
      <c r="S108" s="69"/>
      <c r="T108" s="69"/>
      <c r="U108" s="4"/>
    </row>
    <row r="109" spans="3:21" ht="12.75">
      <c r="C109" s="4"/>
      <c r="D109" s="588"/>
      <c r="E109" s="582"/>
      <c r="F109" s="582"/>
      <c r="G109" s="587"/>
      <c r="H109" s="582"/>
      <c r="I109" s="582"/>
      <c r="J109" s="582"/>
      <c r="K109" s="582"/>
      <c r="L109" s="582"/>
      <c r="M109" s="582"/>
      <c r="N109" s="582"/>
      <c r="O109" s="582"/>
      <c r="P109" s="582"/>
      <c r="Q109" s="582"/>
      <c r="R109" s="582"/>
      <c r="S109" s="582"/>
      <c r="T109" s="582"/>
      <c r="U109" s="4"/>
    </row>
    <row r="110" spans="3:21" ht="12.75">
      <c r="C110" s="4"/>
      <c r="D110" s="4"/>
      <c r="E110" s="4"/>
      <c r="F110" s="4"/>
      <c r="G110" s="58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3:21" ht="12.75">
      <c r="C111" s="4"/>
      <c r="D111" s="588"/>
      <c r="E111" s="582"/>
      <c r="F111" s="582"/>
      <c r="G111" s="587"/>
      <c r="H111" s="582"/>
      <c r="I111" s="582"/>
      <c r="J111" s="582"/>
      <c r="K111" s="582"/>
      <c r="L111" s="582"/>
      <c r="M111" s="582"/>
      <c r="N111" s="582"/>
      <c r="O111" s="582"/>
      <c r="P111" s="582"/>
      <c r="Q111" s="582"/>
      <c r="R111" s="582"/>
      <c r="S111" s="582"/>
      <c r="T111" s="582"/>
      <c r="U111" s="4"/>
    </row>
    <row r="112" spans="3:21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3:21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3:21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3:21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20">
      <selection activeCell="A1" sqref="A1:E37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6.75390625" style="2" customWidth="1"/>
    <col min="4" max="4" width="48.25390625" style="3" customWidth="1"/>
    <col min="5" max="5" width="15.875" style="1" customWidth="1"/>
    <col min="6" max="6" width="14.75390625" style="4" customWidth="1"/>
    <col min="7" max="7" width="11.125" style="4" customWidth="1"/>
    <col min="8" max="8" width="17.375" style="4" customWidth="1"/>
    <col min="9" max="9" width="14.125" style="4" customWidth="1"/>
    <col min="10" max="10" width="9.125" style="4" customWidth="1"/>
    <col min="11" max="11" width="40.625" style="4" customWidth="1"/>
    <col min="12" max="12" width="18.125" style="4" customWidth="1"/>
    <col min="13" max="13" width="19.00390625" style="4" customWidth="1"/>
    <col min="14" max="14" width="8.00390625" style="4" customWidth="1"/>
    <col min="15" max="15" width="36.125" style="4" customWidth="1"/>
    <col min="16" max="16" width="19.00390625" style="4" customWidth="1"/>
    <col min="17" max="17" width="21.25390625" style="4" customWidth="1"/>
    <col min="18" max="18" width="16.375" style="4" customWidth="1"/>
    <col min="19" max="19" width="13.375" style="4" customWidth="1"/>
    <col min="20" max="20" width="14.625" style="4" customWidth="1"/>
    <col min="21" max="21" width="16.00390625" style="4" customWidth="1"/>
    <col min="22" max="22" width="12.25390625" style="4" customWidth="1"/>
    <col min="23" max="23" width="12.875" style="4" customWidth="1"/>
    <col min="24" max="24" width="19.625" style="4" customWidth="1"/>
    <col min="25" max="25" width="14.75390625" style="4" customWidth="1"/>
    <col min="26" max="26" width="19.875" style="4" customWidth="1"/>
    <col min="27" max="27" width="16.125" style="4" customWidth="1"/>
    <col min="28" max="28" width="16.375" style="4" customWidth="1"/>
    <col min="29" max="29" width="14.625" style="4" customWidth="1"/>
    <col min="30" max="16384" width="9.125" style="4" customWidth="1"/>
  </cols>
  <sheetData>
    <row r="1" ht="12.75">
      <c r="E1" s="357" t="s">
        <v>170</v>
      </c>
    </row>
    <row r="2" ht="12.75">
      <c r="E2" s="357" t="s">
        <v>171</v>
      </c>
    </row>
    <row r="3" ht="12.75">
      <c r="E3" s="357" t="s">
        <v>172</v>
      </c>
    </row>
    <row r="4" ht="12.75">
      <c r="E4" s="357" t="s">
        <v>328</v>
      </c>
    </row>
    <row r="5" ht="12.75">
      <c r="E5" s="357" t="s">
        <v>327</v>
      </c>
    </row>
    <row r="6" spans="1:6" ht="12.75">
      <c r="A6" s="107" t="s">
        <v>114</v>
      </c>
      <c r="B6" s="107"/>
      <c r="C6" s="369" t="s">
        <v>115</v>
      </c>
      <c r="D6" s="107"/>
      <c r="E6" s="109"/>
      <c r="F6"/>
    </row>
    <row r="7" spans="1:6" ht="12.75">
      <c r="A7" s="107"/>
      <c r="B7" s="107"/>
      <c r="C7" s="369" t="s">
        <v>116</v>
      </c>
      <c r="D7" s="107"/>
      <c r="E7" s="109"/>
      <c r="F7"/>
    </row>
    <row r="8" spans="1:6" ht="12.75">
      <c r="A8" s="107"/>
      <c r="B8" s="107"/>
      <c r="C8" s="352" t="s">
        <v>157</v>
      </c>
      <c r="D8" s="352"/>
      <c r="E8" s="112"/>
      <c r="F8"/>
    </row>
    <row r="9" spans="1:6" ht="13.5" thickBot="1">
      <c r="A9" s="3"/>
      <c r="B9" s="113"/>
      <c r="C9" s="15"/>
      <c r="D9" s="114"/>
      <c r="E9" s="115"/>
      <c r="F9"/>
    </row>
    <row r="10" spans="1:8" ht="12.75">
      <c r="A10" s="116"/>
      <c r="B10" s="117"/>
      <c r="C10" s="118"/>
      <c r="D10" s="119"/>
      <c r="E10" s="40"/>
      <c r="F10" s="299"/>
      <c r="G10" s="336"/>
      <c r="H10" s="336"/>
    </row>
    <row r="11" spans="1:8" ht="12.75">
      <c r="A11" s="122" t="s">
        <v>119</v>
      </c>
      <c r="B11" s="123" t="s">
        <v>120</v>
      </c>
      <c r="C11" s="124" t="s">
        <v>3</v>
      </c>
      <c r="D11" s="123" t="s">
        <v>4</v>
      </c>
      <c r="E11" s="125" t="s">
        <v>5</v>
      </c>
      <c r="F11" s="336"/>
      <c r="G11" s="336"/>
      <c r="H11" s="337"/>
    </row>
    <row r="12" spans="1:8" ht="13.5" thickBot="1">
      <c r="A12" s="62"/>
      <c r="B12" s="128"/>
      <c r="C12" s="129"/>
      <c r="D12" s="130"/>
      <c r="E12" s="351">
        <v>2005</v>
      </c>
      <c r="F12" s="49"/>
      <c r="G12" s="311"/>
      <c r="H12" s="311"/>
    </row>
    <row r="13" spans="1:8" ht="19.5" customHeight="1" thickBot="1">
      <c r="A13" s="366"/>
      <c r="B13" s="367"/>
      <c r="C13" s="367"/>
      <c r="D13" s="248" t="s">
        <v>121</v>
      </c>
      <c r="E13" s="143">
        <f>SUM(E14,E20,E23)</f>
        <v>4552490</v>
      </c>
      <c r="F13" s="338"/>
      <c r="G13" s="339"/>
      <c r="H13" s="115"/>
    </row>
    <row r="14" spans="1:8" ht="15.75" thickBot="1">
      <c r="A14" s="182">
        <v>750</v>
      </c>
      <c r="B14" s="215"/>
      <c r="C14" s="148"/>
      <c r="D14" s="149" t="s">
        <v>122</v>
      </c>
      <c r="E14" s="151">
        <f>SUM(E15)</f>
        <v>113377</v>
      </c>
      <c r="F14" s="311"/>
      <c r="G14" s="339"/>
      <c r="H14" s="340"/>
    </row>
    <row r="15" spans="1:8" ht="15.75" thickBot="1">
      <c r="A15" s="152"/>
      <c r="B15" s="141">
        <v>75011</v>
      </c>
      <c r="C15" s="222"/>
      <c r="D15" s="368" t="s">
        <v>123</v>
      </c>
      <c r="E15" s="143">
        <f>SUM(E16:E19)</f>
        <v>113377</v>
      </c>
      <c r="F15" s="311"/>
      <c r="G15" s="341"/>
      <c r="H15" s="311"/>
    </row>
    <row r="16" spans="1:8" ht="15">
      <c r="A16" s="208"/>
      <c r="B16" s="15"/>
      <c r="C16" s="153">
        <v>4010</v>
      </c>
      <c r="D16" s="154" t="s">
        <v>43</v>
      </c>
      <c r="E16" s="155">
        <v>77733</v>
      </c>
      <c r="F16" s="202"/>
      <c r="G16" s="341"/>
      <c r="H16" s="202"/>
    </row>
    <row r="17" spans="1:8" ht="15">
      <c r="A17" s="208"/>
      <c r="B17" s="15"/>
      <c r="C17" s="129">
        <v>4040</v>
      </c>
      <c r="D17" s="158" t="s">
        <v>124</v>
      </c>
      <c r="E17" s="159">
        <v>17000</v>
      </c>
      <c r="F17" s="202"/>
      <c r="G17" s="341"/>
      <c r="H17" s="202"/>
    </row>
    <row r="18" spans="1:8" ht="15">
      <c r="A18" s="208"/>
      <c r="B18" s="15"/>
      <c r="C18" s="129">
        <v>4110</v>
      </c>
      <c r="D18" s="158" t="s">
        <v>45</v>
      </c>
      <c r="E18" s="159">
        <v>16323</v>
      </c>
      <c r="F18" s="202"/>
      <c r="G18" s="341"/>
      <c r="H18" s="202"/>
    </row>
    <row r="19" spans="1:8" ht="15.75" thickBot="1">
      <c r="A19" s="208"/>
      <c r="B19" s="15"/>
      <c r="C19" s="129">
        <v>4120</v>
      </c>
      <c r="D19" s="158" t="s">
        <v>46</v>
      </c>
      <c r="E19" s="159">
        <v>2321</v>
      </c>
      <c r="F19" s="202"/>
      <c r="G19" s="341"/>
      <c r="H19" s="202"/>
    </row>
    <row r="20" spans="1:8" ht="26.25" thickBot="1">
      <c r="A20" s="182">
        <v>751</v>
      </c>
      <c r="B20" s="166"/>
      <c r="C20" s="148"/>
      <c r="D20" s="163" t="s">
        <v>125</v>
      </c>
      <c r="E20" s="151">
        <f>SUM(E21)</f>
        <v>6000</v>
      </c>
      <c r="F20" s="311"/>
      <c r="G20" s="341"/>
      <c r="H20" s="202"/>
    </row>
    <row r="21" spans="1:8" ht="27" thickBot="1">
      <c r="A21" s="129"/>
      <c r="B21" s="161">
        <v>75101</v>
      </c>
      <c r="C21" s="364"/>
      <c r="D21" s="365" t="s">
        <v>126</v>
      </c>
      <c r="E21" s="143">
        <f>SUM(E22:E22)</f>
        <v>6000</v>
      </c>
      <c r="F21" s="311"/>
      <c r="G21" s="339"/>
      <c r="H21" s="340"/>
    </row>
    <row r="22" spans="1:8" ht="15" customHeight="1" thickBot="1">
      <c r="A22" s="211"/>
      <c r="B22" s="15"/>
      <c r="C22" s="153">
        <v>4210</v>
      </c>
      <c r="D22" s="58" t="s">
        <v>38</v>
      </c>
      <c r="E22" s="155">
        <v>6000</v>
      </c>
      <c r="F22" s="202"/>
      <c r="G22" s="341"/>
      <c r="H22" s="311"/>
    </row>
    <row r="23" spans="1:8" ht="13.5" thickBot="1">
      <c r="A23" s="182">
        <v>852</v>
      </c>
      <c r="B23" s="166"/>
      <c r="C23" s="148"/>
      <c r="D23" s="149" t="s">
        <v>127</v>
      </c>
      <c r="E23" s="143">
        <f>SUM(E24,E31,E33,E35)</f>
        <v>4433113</v>
      </c>
      <c r="F23" s="311"/>
      <c r="G23" s="341"/>
      <c r="H23" s="202"/>
    </row>
    <row r="24" spans="1:8" ht="39" thickBot="1">
      <c r="A24" s="211"/>
      <c r="B24" s="162">
        <v>85212</v>
      </c>
      <c r="C24" s="161"/>
      <c r="D24" s="362" t="s">
        <v>175</v>
      </c>
      <c r="E24" s="143">
        <f>SUM(E25:E30)</f>
        <v>3995217</v>
      </c>
      <c r="F24" s="311"/>
      <c r="G24" s="341"/>
      <c r="H24" s="202"/>
    </row>
    <row r="25" spans="1:8" ht="12.75">
      <c r="A25" s="211"/>
      <c r="B25" s="359"/>
      <c r="C25" s="129">
        <v>3110</v>
      </c>
      <c r="D25" s="183" t="s">
        <v>86</v>
      </c>
      <c r="E25" s="159">
        <v>3820879</v>
      </c>
      <c r="F25" s="311"/>
      <c r="G25" s="341"/>
      <c r="H25" s="202"/>
    </row>
    <row r="26" spans="1:8" ht="12.75">
      <c r="A26" s="211"/>
      <c r="B26" s="359"/>
      <c r="C26" s="129">
        <v>4010</v>
      </c>
      <c r="D26" s="183" t="s">
        <v>43</v>
      </c>
      <c r="E26" s="159">
        <v>47584</v>
      </c>
      <c r="F26" s="311"/>
      <c r="G26" s="341"/>
      <c r="H26" s="202"/>
    </row>
    <row r="27" spans="1:8" ht="12.75">
      <c r="A27" s="211"/>
      <c r="B27" s="359"/>
      <c r="C27" s="129">
        <v>4110</v>
      </c>
      <c r="D27" s="183" t="s">
        <v>45</v>
      </c>
      <c r="E27" s="159">
        <v>104436</v>
      </c>
      <c r="F27" s="311"/>
      <c r="G27" s="341"/>
      <c r="H27" s="202"/>
    </row>
    <row r="28" spans="1:8" ht="12.75">
      <c r="A28" s="211"/>
      <c r="B28" s="359"/>
      <c r="C28" s="129">
        <v>4120</v>
      </c>
      <c r="D28" s="183" t="s">
        <v>46</v>
      </c>
      <c r="E28" s="159">
        <v>1166</v>
      </c>
      <c r="F28" s="311"/>
      <c r="G28" s="341"/>
      <c r="H28" s="202"/>
    </row>
    <row r="29" spans="1:8" ht="12.75">
      <c r="A29" s="211"/>
      <c r="B29" s="359"/>
      <c r="C29" s="129">
        <v>4210</v>
      </c>
      <c r="D29" s="183" t="s">
        <v>38</v>
      </c>
      <c r="E29" s="159">
        <v>10000</v>
      </c>
      <c r="F29" s="311"/>
      <c r="G29" s="341"/>
      <c r="H29" s="202"/>
    </row>
    <row r="30" spans="1:8" ht="13.5" thickBot="1">
      <c r="A30" s="211"/>
      <c r="B30" s="359"/>
      <c r="C30" s="141">
        <v>4300</v>
      </c>
      <c r="D30" s="183" t="s">
        <v>134</v>
      </c>
      <c r="E30" s="188">
        <v>11152</v>
      </c>
      <c r="F30" s="311"/>
      <c r="G30" s="341"/>
      <c r="H30" s="202"/>
    </row>
    <row r="31" spans="1:8" ht="39" thickBot="1">
      <c r="A31" s="129"/>
      <c r="B31" s="170">
        <v>85213</v>
      </c>
      <c r="C31" s="161"/>
      <c r="D31" s="177" t="s">
        <v>325</v>
      </c>
      <c r="E31" s="143">
        <f>SUM(E32:E32)</f>
        <v>45164</v>
      </c>
      <c r="F31" s="311"/>
      <c r="G31" s="341"/>
      <c r="H31" s="202"/>
    </row>
    <row r="32" spans="1:8" ht="13.5" thickBot="1">
      <c r="A32" s="211"/>
      <c r="B32" s="359"/>
      <c r="C32" s="161">
        <v>4130</v>
      </c>
      <c r="D32" s="154" t="s">
        <v>129</v>
      </c>
      <c r="E32" s="155">
        <v>45164</v>
      </c>
      <c r="F32" s="202"/>
      <c r="G32" s="341"/>
      <c r="H32" s="202"/>
    </row>
    <row r="33" spans="1:8" ht="26.25" thickBot="1">
      <c r="A33" s="129"/>
      <c r="B33" s="161">
        <v>85214</v>
      </c>
      <c r="C33" s="170"/>
      <c r="D33" s="177" t="s">
        <v>130</v>
      </c>
      <c r="E33" s="143">
        <f>SUM(E34:E34)</f>
        <v>384493</v>
      </c>
      <c r="F33" s="311"/>
      <c r="G33" s="341"/>
      <c r="H33" s="202"/>
    </row>
    <row r="34" spans="1:8" ht="13.5" thickBot="1">
      <c r="A34" s="211"/>
      <c r="B34" s="15"/>
      <c r="C34" s="168">
        <v>3110</v>
      </c>
      <c r="D34" s="179" t="s">
        <v>131</v>
      </c>
      <c r="E34" s="155">
        <v>384493</v>
      </c>
      <c r="F34" s="202"/>
      <c r="G34" s="341"/>
      <c r="H34" s="202"/>
    </row>
    <row r="35" spans="1:8" ht="13.5" thickBot="1">
      <c r="A35" s="192"/>
      <c r="B35" s="161">
        <v>85228</v>
      </c>
      <c r="C35" s="161"/>
      <c r="D35" s="76" t="s">
        <v>91</v>
      </c>
      <c r="E35" s="143">
        <f>SUM(E36:E37)</f>
        <v>8239</v>
      </c>
      <c r="F35" s="311"/>
      <c r="G35" s="341"/>
      <c r="H35" s="283"/>
    </row>
    <row r="36" spans="1:8" ht="12.75">
      <c r="A36" s="360"/>
      <c r="B36" s="15"/>
      <c r="C36" s="153">
        <v>4110</v>
      </c>
      <c r="D36" s="36" t="s">
        <v>45</v>
      </c>
      <c r="E36" s="155">
        <v>989</v>
      </c>
      <c r="F36" s="202"/>
      <c r="G36" s="341"/>
      <c r="H36" s="283"/>
    </row>
    <row r="37" spans="1:8" ht="13.5" thickBot="1">
      <c r="A37" s="361"/>
      <c r="B37" s="222"/>
      <c r="C37" s="141">
        <v>4170</v>
      </c>
      <c r="D37" s="78" t="s">
        <v>159</v>
      </c>
      <c r="E37" s="188">
        <v>7250</v>
      </c>
      <c r="F37" s="202"/>
      <c r="G37" s="341"/>
      <c r="H37" s="283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showGridLines="0" workbookViewId="0" topLeftCell="A1">
      <selection activeCell="E6" sqref="E6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5" width="21.375" style="0" customWidth="1"/>
    <col min="6" max="17" width="11.375" style="0" customWidth="1"/>
    <col min="18" max="18" width="10.125" style="0" customWidth="1"/>
  </cols>
  <sheetData>
    <row r="1" ht="12.75">
      <c r="E1" s="566" t="s">
        <v>310</v>
      </c>
    </row>
    <row r="2" ht="12.75">
      <c r="E2" s="566" t="s">
        <v>329</v>
      </c>
    </row>
    <row r="3" ht="12.75">
      <c r="E3" s="566" t="s">
        <v>311</v>
      </c>
    </row>
    <row r="4" ht="12.75">
      <c r="E4" s="566" t="s">
        <v>312</v>
      </c>
    </row>
    <row r="5" ht="12.75">
      <c r="E5" s="566" t="s">
        <v>330</v>
      </c>
    </row>
    <row r="8" spans="2:5" ht="14.25">
      <c r="B8" s="199" t="s">
        <v>285</v>
      </c>
      <c r="C8" s="200"/>
      <c r="D8" s="200"/>
      <c r="E8" s="200"/>
    </row>
    <row r="9" spans="2:5" ht="12.75">
      <c r="B9" s="614" t="s">
        <v>313</v>
      </c>
      <c r="C9" s="614"/>
      <c r="D9" s="614"/>
      <c r="E9" s="614"/>
    </row>
    <row r="10" spans="2:5" ht="12.75">
      <c r="B10" s="47"/>
      <c r="C10" s="15"/>
      <c r="D10" s="201" t="s">
        <v>157</v>
      </c>
      <c r="E10" s="202"/>
    </row>
    <row r="11" ht="13.5" thickBot="1"/>
    <row r="12" spans="1:5" ht="12.75">
      <c r="A12" s="153" t="s">
        <v>138</v>
      </c>
      <c r="B12" s="203" t="s">
        <v>120</v>
      </c>
      <c r="C12" s="591" t="s">
        <v>3</v>
      </c>
      <c r="D12" s="204" t="s">
        <v>4</v>
      </c>
      <c r="E12" s="228" t="s">
        <v>5</v>
      </c>
    </row>
    <row r="13" spans="1:5" ht="13.5" thickBot="1">
      <c r="A13" s="141"/>
      <c r="B13" s="592"/>
      <c r="C13" s="141"/>
      <c r="D13" s="329"/>
      <c r="E13" s="603">
        <v>2005</v>
      </c>
    </row>
    <row r="14" spans="1:5" ht="12.75">
      <c r="A14" s="153"/>
      <c r="B14" s="171"/>
      <c r="C14" s="153"/>
      <c r="D14" s="184"/>
      <c r="E14" s="173">
        <f>SUM(E17,E21)</f>
        <v>97500</v>
      </c>
    </row>
    <row r="15" spans="1:5" ht="15">
      <c r="A15" s="152"/>
      <c r="B15" s="604"/>
      <c r="C15" s="129"/>
      <c r="D15" s="15" t="s">
        <v>314</v>
      </c>
      <c r="E15" s="358"/>
    </row>
    <row r="16" spans="1:5" ht="13.5" thickBot="1">
      <c r="A16" s="129"/>
      <c r="B16" s="74"/>
      <c r="C16" s="260"/>
      <c r="D16" s="605"/>
      <c r="E16" s="358"/>
    </row>
    <row r="17" spans="1:5" ht="15.75" thickBot="1">
      <c r="A17" s="182">
        <v>750</v>
      </c>
      <c r="B17" s="182"/>
      <c r="C17" s="215"/>
      <c r="D17" s="149" t="s">
        <v>35</v>
      </c>
      <c r="E17" s="217">
        <f>(E18)</f>
        <v>97400</v>
      </c>
    </row>
    <row r="18" spans="1:5" ht="15.75" thickBot="1">
      <c r="A18" s="225"/>
      <c r="B18" s="128">
        <v>75011</v>
      </c>
      <c r="C18" s="6"/>
      <c r="D18" s="130" t="s">
        <v>315</v>
      </c>
      <c r="E18" s="385">
        <f>(E19)</f>
        <v>97400</v>
      </c>
    </row>
    <row r="19" spans="1:5" ht="12.75">
      <c r="A19" s="85"/>
      <c r="B19" s="171"/>
      <c r="C19" s="171">
        <v>2350</v>
      </c>
      <c r="D19" s="593" t="s">
        <v>316</v>
      </c>
      <c r="E19" s="594">
        <v>97400</v>
      </c>
    </row>
    <row r="20" spans="1:5" ht="13.5" thickBot="1">
      <c r="A20" s="85"/>
      <c r="B20" s="211"/>
      <c r="C20" s="211"/>
      <c r="D20" s="595" t="s">
        <v>317</v>
      </c>
      <c r="E20" s="385"/>
    </row>
    <row r="21" spans="1:5" ht="13.5" thickBot="1">
      <c r="A21" s="240">
        <v>852</v>
      </c>
      <c r="B21" s="596"/>
      <c r="C21" s="597"/>
      <c r="D21" s="149" t="s">
        <v>82</v>
      </c>
      <c r="E21" s="598">
        <f>SUM(E22)</f>
        <v>100</v>
      </c>
    </row>
    <row r="22" spans="1:5" ht="13.5" thickBot="1">
      <c r="A22" s="599"/>
      <c r="B22" s="240">
        <v>85228</v>
      </c>
      <c r="C22" s="596"/>
      <c r="D22" s="149" t="s">
        <v>318</v>
      </c>
      <c r="E22" s="598">
        <f>SUM(E23)</f>
        <v>100</v>
      </c>
    </row>
    <row r="23" spans="1:5" ht="12.75">
      <c r="A23" s="259"/>
      <c r="B23" s="599"/>
      <c r="C23" s="600">
        <v>2350</v>
      </c>
      <c r="D23" s="154" t="s">
        <v>316</v>
      </c>
      <c r="E23" s="599">
        <v>100</v>
      </c>
    </row>
    <row r="24" spans="1:5" ht="13.5" thickBot="1">
      <c r="A24" s="102"/>
      <c r="B24" s="102"/>
      <c r="C24" s="102"/>
      <c r="D24" s="187" t="s">
        <v>317</v>
      </c>
      <c r="E24" s="102"/>
    </row>
    <row r="34" spans="1:5" ht="12.75">
      <c r="A34" s="212"/>
      <c r="B34" s="15"/>
      <c r="C34" s="601"/>
      <c r="D34" s="602"/>
      <c r="E34" s="344"/>
    </row>
    <row r="35" spans="1:5" ht="12.75">
      <c r="A35" s="47"/>
      <c r="B35" s="15"/>
      <c r="C35" s="15"/>
      <c r="D35" s="183"/>
      <c r="E35" s="350"/>
    </row>
    <row r="36" spans="1:5" ht="12.75">
      <c r="A36" s="47"/>
      <c r="B36" s="15"/>
      <c r="C36" s="15"/>
      <c r="D36" s="183"/>
      <c r="E36" s="350"/>
    </row>
    <row r="40" spans="4:5" ht="12.75">
      <c r="D40" s="47"/>
      <c r="E40" s="112"/>
    </row>
    <row r="41" spans="4:5" ht="12.75">
      <c r="D41" s="47"/>
      <c r="E41" s="112"/>
    </row>
    <row r="42" spans="4:5" ht="12.75">
      <c r="D42" s="47"/>
      <c r="E42" s="551"/>
    </row>
    <row r="52" spans="4:5" ht="12.75">
      <c r="D52" s="47"/>
      <c r="E52" s="551"/>
    </row>
    <row r="53" spans="4:5" ht="12.75">
      <c r="D53" s="3"/>
      <c r="E53" s="264"/>
    </row>
    <row r="54" spans="4:5" ht="12.75">
      <c r="D54" s="3"/>
      <c r="E54" s="264"/>
    </row>
    <row r="55" spans="4:5" ht="12.75">
      <c r="D55" s="3"/>
      <c r="E55" s="264"/>
    </row>
    <row r="56" spans="4:5" ht="12.75">
      <c r="D56" s="47"/>
      <c r="E56" s="551"/>
    </row>
    <row r="58" ht="12.75">
      <c r="E58" s="566"/>
    </row>
    <row r="59" ht="12.75">
      <c r="E59" s="566"/>
    </row>
    <row r="60" ht="12.75">
      <c r="E60" s="566"/>
    </row>
    <row r="61" ht="12.75">
      <c r="E61" s="566"/>
    </row>
    <row r="62" ht="12.75">
      <c r="E62" s="566"/>
    </row>
  </sheetData>
  <mergeCells count="1">
    <mergeCell ref="B9:E9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showGridLines="0" workbookViewId="0" topLeftCell="A1">
      <selection activeCell="C6" sqref="C6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5" width="16.125" style="0" customWidth="1"/>
    <col min="6" max="6" width="11.375" style="0" customWidth="1"/>
    <col min="7" max="7" width="7.375" style="0" customWidth="1"/>
    <col min="8" max="20" width="11.375" style="0" customWidth="1"/>
    <col min="21" max="21" width="11.625" style="0" customWidth="1"/>
    <col min="23" max="23" width="11.625" style="0" customWidth="1"/>
  </cols>
  <sheetData>
    <row r="1" spans="1:7" ht="12.75">
      <c r="A1" s="461"/>
      <c r="B1" s="461"/>
      <c r="C1" s="461"/>
      <c r="D1" s="461"/>
      <c r="E1" s="357" t="s">
        <v>306</v>
      </c>
      <c r="F1" s="519"/>
      <c r="G1" s="519"/>
    </row>
    <row r="2" spans="1:7" ht="12.75">
      <c r="A2" s="461"/>
      <c r="B2" s="461"/>
      <c r="C2" s="461"/>
      <c r="D2" s="461"/>
      <c r="E2" s="357" t="s">
        <v>171</v>
      </c>
      <c r="F2" s="519"/>
      <c r="G2" s="519"/>
    </row>
    <row r="3" spans="1:7" ht="12.75">
      <c r="A3" s="461"/>
      <c r="B3" s="461"/>
      <c r="C3" s="461"/>
      <c r="D3" s="461"/>
      <c r="E3" s="357" t="s">
        <v>172</v>
      </c>
      <c r="F3" s="519"/>
      <c r="G3" s="519"/>
    </row>
    <row r="4" spans="1:7" ht="12.75">
      <c r="A4" s="461"/>
      <c r="B4" s="461"/>
      <c r="C4" s="461"/>
      <c r="D4" s="461"/>
      <c r="E4" s="357" t="s">
        <v>328</v>
      </c>
      <c r="F4" s="519"/>
      <c r="G4" s="519"/>
    </row>
    <row r="5" spans="1:7" ht="12.75">
      <c r="A5" s="461"/>
      <c r="B5" s="461"/>
      <c r="C5" s="461"/>
      <c r="D5" s="461"/>
      <c r="E5" s="622" t="s">
        <v>327</v>
      </c>
      <c r="F5" s="519"/>
      <c r="G5" s="519"/>
    </row>
    <row r="6" spans="1:7" ht="12.75">
      <c r="A6" s="461"/>
      <c r="B6" s="461"/>
      <c r="C6" s="461"/>
      <c r="D6" s="461"/>
      <c r="E6" s="622"/>
      <c r="F6" s="519"/>
      <c r="G6" s="519"/>
    </row>
    <row r="7" spans="1:7" ht="14.25">
      <c r="A7" s="461"/>
      <c r="B7" s="406" t="s">
        <v>285</v>
      </c>
      <c r="C7" s="506"/>
      <c r="D7" s="506"/>
      <c r="E7" s="506"/>
      <c r="F7" s="519"/>
      <c r="G7" s="519"/>
    </row>
    <row r="8" spans="1:7" ht="12.75">
      <c r="A8" s="461"/>
      <c r="B8" s="620" t="s">
        <v>136</v>
      </c>
      <c r="C8" s="620"/>
      <c r="D8" s="620"/>
      <c r="E8" s="620"/>
      <c r="F8" s="519"/>
      <c r="G8" s="519"/>
    </row>
    <row r="9" spans="1:7" ht="12.75">
      <c r="A9" s="461"/>
      <c r="B9" s="375"/>
      <c r="C9" s="399"/>
      <c r="D9" s="507" t="s">
        <v>157</v>
      </c>
      <c r="E9" s="508"/>
      <c r="F9" s="519"/>
      <c r="G9" s="519"/>
    </row>
    <row r="10" spans="1:7" ht="13.5" thickBot="1">
      <c r="A10" s="461"/>
      <c r="B10" s="461"/>
      <c r="C10" s="461"/>
      <c r="D10" s="461"/>
      <c r="E10" s="461"/>
      <c r="F10" s="99"/>
      <c r="G10" s="99"/>
    </row>
    <row r="11" spans="1:7" ht="12.75">
      <c r="A11" s="382" t="s">
        <v>138</v>
      </c>
      <c r="B11" s="456" t="s">
        <v>120</v>
      </c>
      <c r="C11" s="509" t="s">
        <v>3</v>
      </c>
      <c r="D11" s="510" t="s">
        <v>4</v>
      </c>
      <c r="E11" s="564" t="s">
        <v>5</v>
      </c>
      <c r="F11" s="399"/>
      <c r="G11" s="571"/>
    </row>
    <row r="12" spans="1:7" ht="13.5" thickBot="1">
      <c r="A12" s="383"/>
      <c r="B12" s="384"/>
      <c r="C12" s="383"/>
      <c r="D12" s="388"/>
      <c r="E12" s="589">
        <v>2005</v>
      </c>
      <c r="F12" s="99"/>
      <c r="G12" s="375"/>
    </row>
    <row r="13" spans="1:7" ht="12.75">
      <c r="A13" s="394"/>
      <c r="B13" s="395"/>
      <c r="C13" s="395"/>
      <c r="D13" s="477" t="s">
        <v>286</v>
      </c>
      <c r="E13" s="495">
        <f>SUM(E17)</f>
        <v>400</v>
      </c>
      <c r="F13" s="549"/>
      <c r="G13" s="572"/>
    </row>
    <row r="14" spans="1:7" ht="15">
      <c r="A14" s="478"/>
      <c r="B14" s="406"/>
      <c r="C14" s="399"/>
      <c r="D14" s="475" t="s">
        <v>287</v>
      </c>
      <c r="E14" s="499"/>
      <c r="F14" s="99"/>
      <c r="G14" s="99"/>
    </row>
    <row r="15" spans="1:7" ht="12.75">
      <c r="A15" s="398"/>
      <c r="B15" s="99"/>
      <c r="C15" s="406"/>
      <c r="D15" s="512" t="s">
        <v>288</v>
      </c>
      <c r="E15" s="499"/>
      <c r="F15" s="99"/>
      <c r="G15" s="99"/>
    </row>
    <row r="16" spans="1:7" ht="13.5" thickBot="1">
      <c r="A16" s="398"/>
      <c r="B16" s="99"/>
      <c r="C16" s="406"/>
      <c r="D16" s="512" t="s">
        <v>289</v>
      </c>
      <c r="E16" s="499"/>
      <c r="F16" s="375"/>
      <c r="G16" s="555"/>
    </row>
    <row r="17" spans="1:7" ht="15.75" thickBot="1">
      <c r="A17" s="514">
        <v>710</v>
      </c>
      <c r="B17" s="435"/>
      <c r="C17" s="515"/>
      <c r="D17" s="481" t="s">
        <v>140</v>
      </c>
      <c r="E17" s="412">
        <f>(E18)</f>
        <v>400</v>
      </c>
      <c r="F17" s="375"/>
      <c r="G17" s="555"/>
    </row>
    <row r="18" spans="1:7" ht="15.75" thickBot="1">
      <c r="A18" s="516"/>
      <c r="B18" s="409">
        <v>71035</v>
      </c>
      <c r="C18" s="515"/>
      <c r="D18" s="481" t="s">
        <v>141</v>
      </c>
      <c r="E18" s="407">
        <f>(E19)</f>
        <v>400</v>
      </c>
      <c r="F18" s="375"/>
      <c r="G18" s="555"/>
    </row>
    <row r="19" spans="1:7" ht="12.75">
      <c r="A19" s="513"/>
      <c r="B19" s="399"/>
      <c r="C19" s="382">
        <v>2020</v>
      </c>
      <c r="D19" s="482" t="s">
        <v>290</v>
      </c>
      <c r="E19" s="405">
        <v>400</v>
      </c>
      <c r="F19" s="99"/>
      <c r="G19" s="460"/>
    </row>
    <row r="20" spans="1:7" ht="12.75">
      <c r="A20" s="513"/>
      <c r="B20" s="399"/>
      <c r="C20" s="383"/>
      <c r="D20" s="482" t="s">
        <v>291</v>
      </c>
      <c r="E20" s="407"/>
      <c r="F20" s="375"/>
      <c r="G20" s="555"/>
    </row>
    <row r="21" spans="1:7" ht="13.5" thickBot="1">
      <c r="A21" s="517"/>
      <c r="B21" s="401"/>
      <c r="C21" s="500"/>
      <c r="D21" s="518" t="s">
        <v>292</v>
      </c>
      <c r="E21" s="451"/>
      <c r="F21" s="375"/>
      <c r="G21" s="555"/>
    </row>
    <row r="22" spans="1:7" ht="12.75">
      <c r="A22" s="519"/>
      <c r="B22" s="519"/>
      <c r="C22" s="519"/>
      <c r="D22" s="520"/>
      <c r="E22" s="519"/>
      <c r="F22" s="519"/>
      <c r="G22" s="519"/>
    </row>
    <row r="23" spans="1:7" ht="12.75">
      <c r="A23" s="519"/>
      <c r="B23" s="519"/>
      <c r="C23" s="519"/>
      <c r="D23" s="520"/>
      <c r="E23" s="519"/>
      <c r="F23" s="519"/>
      <c r="G23" s="519"/>
    </row>
    <row r="24" spans="1:7" ht="12.75">
      <c r="A24" s="519"/>
      <c r="B24" s="519"/>
      <c r="C24" s="519"/>
      <c r="D24" s="520"/>
      <c r="E24" s="519"/>
      <c r="F24" s="519"/>
      <c r="G24" s="519"/>
    </row>
    <row r="25" spans="1:7" ht="12.75">
      <c r="A25" s="461"/>
      <c r="B25" s="461"/>
      <c r="C25" s="461"/>
      <c r="D25" s="461"/>
      <c r="E25" s="461"/>
      <c r="F25" s="519"/>
      <c r="G25" s="519"/>
    </row>
    <row r="26" spans="1:7" ht="12.75">
      <c r="A26" s="461"/>
      <c r="B26" s="461"/>
      <c r="C26" s="461"/>
      <c r="D26" s="461"/>
      <c r="E26" s="461"/>
      <c r="F26" s="461"/>
      <c r="G26" s="461"/>
    </row>
    <row r="27" spans="1:7" ht="12.75">
      <c r="A27" s="461"/>
      <c r="B27" s="461"/>
      <c r="C27" s="461"/>
      <c r="D27" s="461"/>
      <c r="E27" s="461"/>
      <c r="F27" s="461"/>
      <c r="G27" s="461"/>
    </row>
    <row r="28" spans="1:7" ht="12.75">
      <c r="A28" s="461"/>
      <c r="B28" s="461"/>
      <c r="C28" s="461"/>
      <c r="D28" s="461"/>
      <c r="E28" s="461"/>
      <c r="F28" s="461"/>
      <c r="G28" s="461"/>
    </row>
    <row r="29" spans="1:7" ht="12.75">
      <c r="A29" s="461"/>
      <c r="B29" s="461"/>
      <c r="C29" s="461"/>
      <c r="D29" s="375"/>
      <c r="E29" s="521"/>
      <c r="F29" s="508"/>
      <c r="G29" s="547"/>
    </row>
    <row r="30" spans="1:7" ht="12.75">
      <c r="A30" s="461"/>
      <c r="B30" s="461"/>
      <c r="C30" s="461"/>
      <c r="D30" s="375"/>
      <c r="E30" s="521"/>
      <c r="F30" s="380"/>
      <c r="G30" s="547"/>
    </row>
    <row r="31" spans="1:7" ht="12.75">
      <c r="A31" s="461"/>
      <c r="B31" s="461"/>
      <c r="C31" s="461"/>
      <c r="D31" s="375"/>
      <c r="E31" s="548"/>
      <c r="F31" s="549"/>
      <c r="G31" s="550"/>
    </row>
    <row r="32" spans="1:7" ht="12.75">
      <c r="A32" s="376"/>
      <c r="B32" s="376"/>
      <c r="C32" s="376"/>
      <c r="D32" s="376"/>
      <c r="E32" s="376"/>
      <c r="F32" s="376"/>
      <c r="G32" s="376"/>
    </row>
    <row r="33" spans="1:7" ht="12.75">
      <c r="A33" s="461"/>
      <c r="B33" s="461"/>
      <c r="C33" s="461"/>
      <c r="D33" s="461"/>
      <c r="E33" s="461"/>
      <c r="F33" s="461"/>
      <c r="G33" s="461"/>
    </row>
    <row r="34" spans="4:7" ht="12.75">
      <c r="D34" s="47"/>
      <c r="E34" s="551"/>
      <c r="F34" s="551"/>
      <c r="G34" s="552"/>
    </row>
    <row r="35" spans="4:7" ht="12.75">
      <c r="D35" s="3"/>
      <c r="E35" s="264"/>
      <c r="F35" s="264"/>
      <c r="G35" s="553"/>
    </row>
    <row r="36" spans="4:7" ht="12.75">
      <c r="D36" s="3"/>
      <c r="E36" s="264"/>
      <c r="F36" s="264"/>
      <c r="G36" s="553"/>
    </row>
    <row r="37" spans="4:7" ht="12.75">
      <c r="D37" s="47"/>
      <c r="E37" s="551"/>
      <c r="F37" s="551"/>
      <c r="G37" s="552"/>
    </row>
    <row r="43" spans="3:21" ht="12.75">
      <c r="C43" s="113"/>
      <c r="D43" s="113"/>
      <c r="E43" s="113"/>
      <c r="F43" s="113"/>
      <c r="G43" s="11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3:21" ht="12.75">
      <c r="C44" s="113"/>
      <c r="D44" s="579"/>
      <c r="E44" s="113"/>
      <c r="F44" s="113"/>
      <c r="G44" s="1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ht="12.75">
      <c r="C45" s="4"/>
      <c r="D45" s="579"/>
      <c r="E45" s="579"/>
      <c r="F45" s="579"/>
      <c r="G45" s="579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4"/>
    </row>
    <row r="46" spans="3:21" ht="12.75">
      <c r="C46" s="4"/>
      <c r="D46" s="4"/>
      <c r="E46" s="4"/>
      <c r="F46" s="113"/>
      <c r="G46" s="4"/>
      <c r="H46" s="579"/>
      <c r="I46" s="579"/>
      <c r="J46" s="579"/>
      <c r="K46" s="579"/>
      <c r="L46" s="579"/>
      <c r="M46" s="579"/>
      <c r="N46" s="579"/>
      <c r="O46" s="579"/>
      <c r="P46" s="579"/>
      <c r="Q46" s="579"/>
      <c r="R46" s="579"/>
      <c r="S46" s="579"/>
      <c r="T46" s="579"/>
      <c r="U46" s="4"/>
    </row>
    <row r="47" spans="3:21" ht="12.75">
      <c r="C47" s="580"/>
      <c r="D47" s="113"/>
      <c r="E47" s="297"/>
      <c r="F47" s="297"/>
      <c r="G47" s="581"/>
      <c r="H47" s="297"/>
      <c r="I47" s="297"/>
      <c r="J47" s="297"/>
      <c r="K47" s="297"/>
      <c r="L47" s="297"/>
      <c r="M47" s="297"/>
      <c r="N47" s="582"/>
      <c r="O47" s="582"/>
      <c r="P47" s="582"/>
      <c r="Q47" s="582"/>
      <c r="R47" s="582"/>
      <c r="S47" s="582"/>
      <c r="T47" s="582"/>
      <c r="U47" s="69"/>
    </row>
    <row r="48" spans="3:21" ht="12.75">
      <c r="C48" s="583"/>
      <c r="D48" s="4"/>
      <c r="E48" s="69"/>
      <c r="F48" s="69"/>
      <c r="G48" s="584"/>
      <c r="H48" s="69"/>
      <c r="I48" s="69"/>
      <c r="J48" s="585"/>
      <c r="K48" s="69"/>
      <c r="L48" s="69"/>
      <c r="M48" s="585"/>
      <c r="N48" s="69"/>
      <c r="O48" s="69"/>
      <c r="P48" s="69"/>
      <c r="Q48" s="69"/>
      <c r="R48" s="69"/>
      <c r="S48" s="69"/>
      <c r="T48" s="69"/>
      <c r="U48" s="69"/>
    </row>
    <row r="49" spans="3:21" ht="12.75">
      <c r="C49" s="583"/>
      <c r="D49" s="4"/>
      <c r="E49" s="69"/>
      <c r="F49" s="69"/>
      <c r="G49" s="584"/>
      <c r="H49" s="69"/>
      <c r="I49" s="69"/>
      <c r="J49" s="585"/>
      <c r="K49" s="69"/>
      <c r="L49" s="69"/>
      <c r="M49" s="585"/>
      <c r="N49" s="69"/>
      <c r="O49" s="69"/>
      <c r="P49" s="69"/>
      <c r="Q49" s="69"/>
      <c r="R49" s="69"/>
      <c r="S49" s="69"/>
      <c r="T49" s="69"/>
      <c r="U49" s="69"/>
    </row>
    <row r="50" spans="3:21" ht="12.75">
      <c r="C50" s="583"/>
      <c r="D50" s="114"/>
      <c r="E50" s="69"/>
      <c r="F50" s="69"/>
      <c r="G50" s="584"/>
      <c r="H50" s="69"/>
      <c r="I50" s="69"/>
      <c r="J50" s="585"/>
      <c r="K50" s="69"/>
      <c r="L50" s="69"/>
      <c r="M50" s="585"/>
      <c r="N50" s="69"/>
      <c r="O50" s="69"/>
      <c r="P50" s="69"/>
      <c r="Q50" s="69"/>
      <c r="R50" s="69"/>
      <c r="S50" s="69"/>
      <c r="T50" s="69"/>
      <c r="U50" s="69"/>
    </row>
    <row r="51" spans="3:21" ht="12.75">
      <c r="C51" s="583"/>
      <c r="D51" s="114"/>
      <c r="E51" s="69"/>
      <c r="F51" s="69"/>
      <c r="G51" s="584"/>
      <c r="H51" s="69"/>
      <c r="I51" s="69"/>
      <c r="J51" s="585"/>
      <c r="K51" s="69"/>
      <c r="L51" s="69"/>
      <c r="M51" s="585"/>
      <c r="N51" s="69"/>
      <c r="O51" s="69"/>
      <c r="P51" s="69"/>
      <c r="Q51" s="69"/>
      <c r="R51" s="69"/>
      <c r="S51" s="69"/>
      <c r="T51" s="69"/>
      <c r="U51" s="69"/>
    </row>
    <row r="52" spans="3:23" ht="12.75">
      <c r="C52" s="583"/>
      <c r="D52" s="114"/>
      <c r="E52" s="69"/>
      <c r="F52" s="69"/>
      <c r="G52" s="584"/>
      <c r="H52" s="69"/>
      <c r="I52" s="69"/>
      <c r="J52" s="585"/>
      <c r="K52" s="69"/>
      <c r="L52" s="69"/>
      <c r="M52" s="585"/>
      <c r="N52" s="69"/>
      <c r="O52" s="69"/>
      <c r="P52" s="69"/>
      <c r="Q52" s="69"/>
      <c r="R52" s="69"/>
      <c r="S52" s="69"/>
      <c r="T52" s="69"/>
      <c r="U52" s="69"/>
      <c r="W52" s="264">
        <f>SUM(T47,T53,T56,T60)</f>
        <v>0</v>
      </c>
    </row>
    <row r="53" spans="3:21" ht="12.75">
      <c r="C53" s="580"/>
      <c r="D53" s="113"/>
      <c r="E53" s="297"/>
      <c r="F53" s="297"/>
      <c r="G53" s="581"/>
      <c r="H53" s="297"/>
      <c r="I53" s="297"/>
      <c r="J53" s="297"/>
      <c r="K53" s="297"/>
      <c r="L53" s="582"/>
      <c r="M53" s="582"/>
      <c r="N53" s="582"/>
      <c r="O53" s="582"/>
      <c r="P53" s="582"/>
      <c r="Q53" s="582"/>
      <c r="R53" s="582"/>
      <c r="S53" s="582"/>
      <c r="T53" s="582"/>
      <c r="U53" s="69"/>
    </row>
    <row r="54" spans="3:21" ht="12.75">
      <c r="C54" s="583"/>
      <c r="D54" s="114"/>
      <c r="E54" s="69"/>
      <c r="F54" s="69"/>
      <c r="G54" s="584"/>
      <c r="H54" s="69"/>
      <c r="I54" s="69"/>
      <c r="J54" s="585"/>
      <c r="K54" s="69"/>
      <c r="L54" s="69"/>
      <c r="M54" s="585"/>
      <c r="N54" s="69"/>
      <c r="O54" s="69"/>
      <c r="P54" s="69"/>
      <c r="Q54" s="69"/>
      <c r="R54" s="69"/>
      <c r="S54" s="69"/>
      <c r="T54" s="69"/>
      <c r="U54" s="69"/>
    </row>
    <row r="55" spans="3:21" ht="12.75">
      <c r="C55" s="583"/>
      <c r="D55" s="114"/>
      <c r="E55" s="69"/>
      <c r="F55" s="69"/>
      <c r="G55" s="584"/>
      <c r="H55" s="69"/>
      <c r="I55" s="69"/>
      <c r="J55" s="585"/>
      <c r="K55" s="69"/>
      <c r="L55" s="69"/>
      <c r="M55" s="585"/>
      <c r="N55" s="69"/>
      <c r="O55" s="69"/>
      <c r="P55" s="69"/>
      <c r="Q55" s="69"/>
      <c r="R55" s="69"/>
      <c r="S55" s="69"/>
      <c r="T55" s="69"/>
      <c r="U55" s="69"/>
    </row>
    <row r="56" spans="3:21" ht="12.75">
      <c r="C56" s="580"/>
      <c r="D56" s="113"/>
      <c r="E56" s="297"/>
      <c r="F56" s="297"/>
      <c r="G56" s="581"/>
      <c r="H56" s="297"/>
      <c r="I56" s="297"/>
      <c r="J56" s="297"/>
      <c r="K56" s="297"/>
      <c r="L56" s="582"/>
      <c r="M56" s="582"/>
      <c r="N56" s="582"/>
      <c r="O56" s="582"/>
      <c r="P56" s="582"/>
      <c r="Q56" s="582"/>
      <c r="R56" s="582"/>
      <c r="S56" s="582"/>
      <c r="T56" s="582"/>
      <c r="U56" s="69"/>
    </row>
    <row r="57" spans="3:21" ht="12.75">
      <c r="C57" s="583"/>
      <c r="D57" s="114"/>
      <c r="E57" s="69"/>
      <c r="F57" s="69"/>
      <c r="G57" s="584"/>
      <c r="H57" s="69"/>
      <c r="I57" s="69"/>
      <c r="J57" s="585"/>
      <c r="K57" s="69"/>
      <c r="L57" s="69"/>
      <c r="M57" s="585"/>
      <c r="N57" s="69"/>
      <c r="O57" s="69"/>
      <c r="P57" s="69"/>
      <c r="Q57" s="69"/>
      <c r="R57" s="69"/>
      <c r="S57" s="69"/>
      <c r="T57" s="69"/>
      <c r="U57" s="69"/>
    </row>
    <row r="58" spans="3:21" ht="12.75">
      <c r="C58" s="583"/>
      <c r="D58" s="114"/>
      <c r="E58" s="69"/>
      <c r="F58" s="69"/>
      <c r="G58" s="584"/>
      <c r="H58" s="69"/>
      <c r="I58" s="69"/>
      <c r="J58" s="585"/>
      <c r="K58" s="69"/>
      <c r="L58" s="69"/>
      <c r="M58" s="585"/>
      <c r="N58" s="69"/>
      <c r="O58" s="69"/>
      <c r="P58" s="69"/>
      <c r="Q58" s="69"/>
      <c r="R58" s="69"/>
      <c r="S58" s="69"/>
      <c r="T58" s="69"/>
      <c r="U58" s="69"/>
    </row>
    <row r="59" spans="3:21" ht="12.75">
      <c r="C59" s="583"/>
      <c r="D59" s="114"/>
      <c r="E59" s="69"/>
      <c r="F59" s="69"/>
      <c r="G59" s="584"/>
      <c r="H59" s="69"/>
      <c r="I59" s="69"/>
      <c r="J59" s="585"/>
      <c r="K59" s="69"/>
      <c r="L59" s="69"/>
      <c r="M59" s="585"/>
      <c r="N59" s="69"/>
      <c r="O59" s="69"/>
      <c r="P59" s="69"/>
      <c r="Q59" s="69"/>
      <c r="R59" s="69"/>
      <c r="S59" s="69"/>
      <c r="T59" s="69"/>
      <c r="U59" s="69"/>
    </row>
    <row r="60" spans="3:21" ht="12.75">
      <c r="C60" s="580"/>
      <c r="D60" s="113"/>
      <c r="E60" s="297"/>
      <c r="F60" s="297"/>
      <c r="G60" s="581"/>
      <c r="H60" s="297"/>
      <c r="I60" s="297"/>
      <c r="J60" s="297"/>
      <c r="K60" s="297"/>
      <c r="L60" s="582"/>
      <c r="M60" s="582"/>
      <c r="N60" s="582"/>
      <c r="O60" s="582"/>
      <c r="P60" s="582"/>
      <c r="Q60" s="582"/>
      <c r="R60" s="582"/>
      <c r="S60" s="582"/>
      <c r="T60" s="582"/>
      <c r="U60" s="69"/>
    </row>
    <row r="61" spans="3:21" ht="12.75">
      <c r="C61" s="583"/>
      <c r="D61" s="114"/>
      <c r="E61" s="69"/>
      <c r="F61" s="69"/>
      <c r="G61" s="584"/>
      <c r="H61" s="69"/>
      <c r="I61" s="69"/>
      <c r="J61" s="585"/>
      <c r="K61" s="69"/>
      <c r="L61" s="69"/>
      <c r="M61" s="585"/>
      <c r="N61" s="585"/>
      <c r="O61" s="585"/>
      <c r="P61" s="585"/>
      <c r="Q61" s="585"/>
      <c r="R61" s="585"/>
      <c r="S61" s="585"/>
      <c r="T61" s="585"/>
      <c r="U61" s="69"/>
    </row>
    <row r="62" spans="3:21" ht="12.75">
      <c r="C62" s="583"/>
      <c r="D62" s="114"/>
      <c r="E62" s="69"/>
      <c r="F62" s="69"/>
      <c r="G62" s="584"/>
      <c r="H62" s="69"/>
      <c r="I62" s="69"/>
      <c r="J62" s="585"/>
      <c r="K62" s="69"/>
      <c r="L62" s="69"/>
      <c r="M62" s="585"/>
      <c r="N62" s="585"/>
      <c r="O62" s="585"/>
      <c r="P62" s="585"/>
      <c r="Q62" s="585"/>
      <c r="R62" s="585"/>
      <c r="S62" s="585"/>
      <c r="T62" s="585"/>
      <c r="U62" s="69"/>
    </row>
    <row r="63" spans="3:21" ht="12.75">
      <c r="C63" s="583"/>
      <c r="D63" s="114"/>
      <c r="E63" s="69"/>
      <c r="F63" s="69"/>
      <c r="G63" s="584"/>
      <c r="H63" s="69"/>
      <c r="I63" s="69"/>
      <c r="J63" s="585"/>
      <c r="K63" s="69"/>
      <c r="L63" s="69"/>
      <c r="M63" s="585"/>
      <c r="N63" s="585"/>
      <c r="O63" s="585"/>
      <c r="P63" s="585"/>
      <c r="Q63" s="585"/>
      <c r="R63" s="585"/>
      <c r="S63" s="585"/>
      <c r="T63" s="585"/>
      <c r="U63" s="69"/>
    </row>
    <row r="64" spans="3:21" ht="12.75">
      <c r="C64" s="583"/>
      <c r="D64" s="114"/>
      <c r="E64" s="69"/>
      <c r="F64" s="69"/>
      <c r="G64" s="584"/>
      <c r="H64" s="69"/>
      <c r="I64" s="69"/>
      <c r="J64" s="585"/>
      <c r="K64" s="69"/>
      <c r="L64" s="69"/>
      <c r="M64" s="585"/>
      <c r="N64" s="585"/>
      <c r="O64" s="585"/>
      <c r="P64" s="585"/>
      <c r="Q64" s="585"/>
      <c r="R64" s="585"/>
      <c r="S64" s="585"/>
      <c r="T64" s="585"/>
      <c r="U64" s="69"/>
    </row>
    <row r="65" spans="3:21" ht="12.75">
      <c r="C65" s="580"/>
      <c r="D65" s="113"/>
      <c r="E65" s="297"/>
      <c r="F65" s="297"/>
      <c r="G65" s="581"/>
      <c r="H65" s="297"/>
      <c r="I65" s="297"/>
      <c r="J65" s="297"/>
      <c r="K65" s="297"/>
      <c r="L65" s="582"/>
      <c r="M65" s="582"/>
      <c r="N65" s="582"/>
      <c r="O65" s="582"/>
      <c r="P65" s="582"/>
      <c r="Q65" s="582"/>
      <c r="R65" s="582"/>
      <c r="S65" s="582"/>
      <c r="T65" s="582"/>
      <c r="U65" s="69"/>
    </row>
    <row r="66" spans="3:21" ht="12.75">
      <c r="C66" s="583"/>
      <c r="D66" s="114"/>
      <c r="E66" s="69"/>
      <c r="F66" s="69"/>
      <c r="G66" s="584"/>
      <c r="H66" s="69"/>
      <c r="I66" s="69"/>
      <c r="J66" s="585"/>
      <c r="K66" s="69"/>
      <c r="L66" s="69"/>
      <c r="M66" s="585"/>
      <c r="N66" s="69"/>
      <c r="O66" s="69"/>
      <c r="P66" s="69"/>
      <c r="Q66" s="69"/>
      <c r="R66" s="69"/>
      <c r="S66" s="69"/>
      <c r="T66" s="69"/>
      <c r="U66" s="69"/>
    </row>
    <row r="67" spans="3:21" ht="12.75">
      <c r="C67" s="583"/>
      <c r="D67" s="114"/>
      <c r="E67" s="69"/>
      <c r="F67" s="69"/>
      <c r="G67" s="584"/>
      <c r="H67" s="69"/>
      <c r="I67" s="69"/>
      <c r="J67" s="585"/>
      <c r="K67" s="69"/>
      <c r="L67" s="69"/>
      <c r="M67" s="585"/>
      <c r="N67" s="69"/>
      <c r="O67" s="69"/>
      <c r="P67" s="69"/>
      <c r="Q67" s="69"/>
      <c r="R67" s="69"/>
      <c r="S67" s="69"/>
      <c r="T67" s="69"/>
      <c r="U67" s="69"/>
    </row>
    <row r="68" spans="3:21" ht="12.75">
      <c r="C68" s="580"/>
      <c r="D68" s="579"/>
      <c r="E68" s="297"/>
      <c r="F68" s="297"/>
      <c r="G68" s="581"/>
      <c r="H68" s="297"/>
      <c r="I68" s="297"/>
      <c r="J68" s="297"/>
      <c r="K68" s="297"/>
      <c r="L68" s="582"/>
      <c r="M68" s="582"/>
      <c r="N68" s="582"/>
      <c r="O68" s="582"/>
      <c r="P68" s="582"/>
      <c r="Q68" s="582"/>
      <c r="R68" s="582"/>
      <c r="S68" s="582"/>
      <c r="T68" s="582"/>
      <c r="U68" s="69"/>
    </row>
    <row r="69" spans="3:2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3:2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3:2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3:21" ht="12.75">
      <c r="C72" s="586"/>
      <c r="D72" s="586"/>
      <c r="E72" s="582"/>
      <c r="F72" s="582"/>
      <c r="G72" s="587"/>
      <c r="H72" s="69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3:21" ht="12.75">
      <c r="C73" s="586"/>
      <c r="D73" s="586"/>
      <c r="E73" s="582"/>
      <c r="F73" s="582"/>
      <c r="G73" s="58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3:21" ht="12.75">
      <c r="C74" s="586"/>
      <c r="D74" s="586"/>
      <c r="E74" s="582"/>
      <c r="F74" s="582"/>
      <c r="G74" s="58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3:21" ht="12.75">
      <c r="C75" s="586"/>
      <c r="D75" s="586"/>
      <c r="E75" s="582"/>
      <c r="F75" s="582"/>
      <c r="G75" s="587"/>
      <c r="H75" s="4"/>
      <c r="I75" s="4"/>
      <c r="J75" s="4"/>
      <c r="K75" s="69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3:21" ht="12.75">
      <c r="C76" s="586"/>
      <c r="D76" s="586"/>
      <c r="E76" s="582"/>
      <c r="F76" s="582"/>
      <c r="G76" s="58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3:21" ht="12.75">
      <c r="C77" s="586"/>
      <c r="D77" s="586"/>
      <c r="E77" s="582"/>
      <c r="F77" s="582"/>
      <c r="G77" s="587"/>
      <c r="H77" s="4"/>
      <c r="I77" s="4"/>
      <c r="J77" s="4"/>
      <c r="K77" s="4"/>
      <c r="L77" s="4"/>
      <c r="M77" s="69"/>
      <c r="N77" s="4"/>
      <c r="O77" s="4"/>
      <c r="P77" s="4"/>
      <c r="Q77" s="4"/>
      <c r="R77" s="4"/>
      <c r="S77" s="4"/>
      <c r="T77" s="4"/>
      <c r="U77" s="4"/>
    </row>
    <row r="78" spans="3:21" ht="12.75">
      <c r="C78" s="586"/>
      <c r="D78" s="586"/>
      <c r="E78" s="582"/>
      <c r="F78" s="582"/>
      <c r="G78" s="58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3:21" ht="12.75">
      <c r="C79" s="586"/>
      <c r="D79" s="586"/>
      <c r="E79" s="582"/>
      <c r="F79" s="582"/>
      <c r="G79" s="587"/>
      <c r="H79" s="4"/>
      <c r="I79" s="4"/>
      <c r="J79" s="4"/>
      <c r="K79" s="4"/>
      <c r="L79" s="4"/>
      <c r="M79" s="4"/>
      <c r="N79" s="4"/>
      <c r="O79" s="69"/>
      <c r="P79" s="69"/>
      <c r="Q79" s="69"/>
      <c r="R79" s="69"/>
      <c r="S79" s="69"/>
      <c r="T79" s="69"/>
      <c r="U79" s="4"/>
    </row>
    <row r="80" spans="3:21" ht="12.75">
      <c r="C80" s="586"/>
      <c r="D80" s="586"/>
      <c r="E80" s="582"/>
      <c r="F80" s="582"/>
      <c r="G80" s="587"/>
      <c r="H80" s="4"/>
      <c r="I80" s="4"/>
      <c r="J80" s="4"/>
      <c r="K80" s="4"/>
      <c r="L80" s="4"/>
      <c r="M80" s="4"/>
      <c r="N80" s="4"/>
      <c r="O80" s="69"/>
      <c r="P80" s="69"/>
      <c r="Q80" s="69"/>
      <c r="R80" s="69"/>
      <c r="S80" s="69"/>
      <c r="T80" s="69"/>
      <c r="U80" s="4"/>
    </row>
    <row r="81" spans="3:21" ht="12.75">
      <c r="C81" s="586"/>
      <c r="D81" s="586"/>
      <c r="E81" s="582"/>
      <c r="F81" s="582"/>
      <c r="G81" s="587"/>
      <c r="H81" s="4"/>
      <c r="I81" s="4"/>
      <c r="J81" s="4"/>
      <c r="K81" s="4"/>
      <c r="L81" s="4"/>
      <c r="M81" s="4"/>
      <c r="N81" s="4"/>
      <c r="O81" s="69"/>
      <c r="P81" s="69"/>
      <c r="Q81" s="69"/>
      <c r="R81" s="69"/>
      <c r="S81" s="69"/>
      <c r="T81" s="69"/>
      <c r="U81" s="4"/>
    </row>
    <row r="82" spans="3:21" ht="12.75">
      <c r="C82" s="586"/>
      <c r="D82" s="586"/>
      <c r="E82" s="582"/>
      <c r="F82" s="582"/>
      <c r="G82" s="587"/>
      <c r="H82" s="4"/>
      <c r="I82" s="4"/>
      <c r="J82" s="4"/>
      <c r="K82" s="4"/>
      <c r="L82" s="4"/>
      <c r="M82" s="4"/>
      <c r="N82" s="4"/>
      <c r="O82" s="69"/>
      <c r="P82" s="69"/>
      <c r="Q82" s="69"/>
      <c r="R82" s="69"/>
      <c r="S82" s="69"/>
      <c r="T82" s="69"/>
      <c r="U82" s="4"/>
    </row>
    <row r="83" spans="3:21" ht="12.75">
      <c r="C83" s="586"/>
      <c r="D83" s="586"/>
      <c r="E83" s="582"/>
      <c r="F83" s="582"/>
      <c r="G83" s="587"/>
      <c r="H83" s="4"/>
      <c r="I83" s="4"/>
      <c r="J83" s="4"/>
      <c r="K83" s="4"/>
      <c r="L83" s="4"/>
      <c r="M83" s="4"/>
      <c r="N83" s="4"/>
      <c r="O83" s="69"/>
      <c r="P83" s="69"/>
      <c r="Q83" s="69"/>
      <c r="R83" s="69"/>
      <c r="S83" s="69"/>
      <c r="T83" s="69"/>
      <c r="U83" s="4"/>
    </row>
    <row r="84" spans="3:21" ht="12.75">
      <c r="C84" s="4"/>
      <c r="D84" s="588"/>
      <c r="E84" s="582"/>
      <c r="F84" s="582"/>
      <c r="G84" s="587"/>
      <c r="H84" s="582"/>
      <c r="I84" s="582"/>
      <c r="J84" s="582"/>
      <c r="K84" s="582"/>
      <c r="L84" s="582"/>
      <c r="M84" s="582"/>
      <c r="N84" s="582"/>
      <c r="O84" s="582"/>
      <c r="P84" s="582"/>
      <c r="Q84" s="582"/>
      <c r="R84" s="582"/>
      <c r="S84" s="582"/>
      <c r="T84" s="582"/>
      <c r="U84" s="4"/>
    </row>
    <row r="85" spans="3:21" ht="12.75">
      <c r="C85" s="4"/>
      <c r="D85" s="4"/>
      <c r="E85" s="4"/>
      <c r="F85" s="4"/>
      <c r="G85" s="58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3:21" ht="12.75">
      <c r="C86" s="4"/>
      <c r="D86" s="588"/>
      <c r="E86" s="582"/>
      <c r="F86" s="582"/>
      <c r="G86" s="587"/>
      <c r="H86" s="582"/>
      <c r="I86" s="582"/>
      <c r="J86" s="582"/>
      <c r="K86" s="582"/>
      <c r="L86" s="582"/>
      <c r="M86" s="582"/>
      <c r="N86" s="582"/>
      <c r="O86" s="582"/>
      <c r="P86" s="582"/>
      <c r="Q86" s="582"/>
      <c r="R86" s="582"/>
      <c r="S86" s="582"/>
      <c r="T86" s="582"/>
      <c r="U86" s="4"/>
    </row>
    <row r="87" spans="3:21" ht="12.7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</sheetData>
  <mergeCells count="1">
    <mergeCell ref="B8:E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E6" sqref="E6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6.75390625" style="2" customWidth="1"/>
    <col min="4" max="4" width="48.25390625" style="3" customWidth="1"/>
    <col min="5" max="5" width="15.625" style="1" customWidth="1"/>
    <col min="6" max="6" width="14.75390625" style="4" customWidth="1"/>
    <col min="7" max="7" width="11.125" style="4" customWidth="1"/>
    <col min="8" max="8" width="17.375" style="4" customWidth="1"/>
    <col min="9" max="9" width="14.125" style="4" customWidth="1"/>
    <col min="10" max="10" width="9.125" style="4" customWidth="1"/>
    <col min="11" max="11" width="40.625" style="4" customWidth="1"/>
    <col min="12" max="12" width="18.125" style="4" customWidth="1"/>
    <col min="13" max="13" width="19.00390625" style="4" customWidth="1"/>
    <col min="14" max="14" width="8.00390625" style="4" customWidth="1"/>
    <col min="15" max="15" width="36.125" style="4" customWidth="1"/>
    <col min="16" max="16" width="19.00390625" style="4" customWidth="1"/>
    <col min="17" max="17" width="21.25390625" style="4" customWidth="1"/>
    <col min="18" max="18" width="16.375" style="4" customWidth="1"/>
    <col min="19" max="19" width="13.375" style="4" customWidth="1"/>
    <col min="20" max="20" width="14.625" style="4" customWidth="1"/>
    <col min="21" max="21" width="16.00390625" style="4" customWidth="1"/>
    <col min="22" max="22" width="12.25390625" style="4" customWidth="1"/>
    <col min="23" max="23" width="12.875" style="4" customWidth="1"/>
    <col min="24" max="24" width="19.625" style="4" customWidth="1"/>
    <col min="25" max="25" width="14.75390625" style="4" customWidth="1"/>
    <col min="26" max="26" width="19.875" style="4" customWidth="1"/>
    <col min="27" max="27" width="16.125" style="4" customWidth="1"/>
    <col min="28" max="28" width="16.375" style="4" customWidth="1"/>
    <col min="29" max="29" width="14.625" style="4" customWidth="1"/>
    <col min="30" max="16384" width="9.125" style="4" customWidth="1"/>
  </cols>
  <sheetData>
    <row r="1" ht="12.75">
      <c r="E1" s="357" t="s">
        <v>307</v>
      </c>
    </row>
    <row r="2" ht="12.75">
      <c r="E2" s="357" t="s">
        <v>171</v>
      </c>
    </row>
    <row r="3" ht="12.75">
      <c r="E3" s="357" t="s">
        <v>172</v>
      </c>
    </row>
    <row r="4" ht="12.75">
      <c r="E4" s="357" t="s">
        <v>328</v>
      </c>
    </row>
    <row r="5" ht="12.75">
      <c r="E5" s="357" t="s">
        <v>327</v>
      </c>
    </row>
    <row r="7" spans="1:8" ht="14.25">
      <c r="A7" s="198"/>
      <c r="B7" s="199" t="s">
        <v>167</v>
      </c>
      <c r="C7" s="200"/>
      <c r="D7" s="200"/>
      <c r="E7" s="200"/>
      <c r="F7"/>
      <c r="G7"/>
      <c r="H7"/>
    </row>
    <row r="8" spans="1:8" ht="12.75">
      <c r="A8" s="198"/>
      <c r="B8" s="614" t="s">
        <v>136</v>
      </c>
      <c r="C8" s="614"/>
      <c r="D8" s="614"/>
      <c r="E8" s="614"/>
      <c r="F8"/>
      <c r="G8"/>
      <c r="H8"/>
    </row>
    <row r="9" spans="1:8" ht="12.75">
      <c r="A9" s="198"/>
      <c r="B9" s="47"/>
      <c r="C9" s="15"/>
      <c r="D9" s="201" t="s">
        <v>157</v>
      </c>
      <c r="E9" s="202"/>
      <c r="F9"/>
      <c r="G9"/>
      <c r="H9"/>
    </row>
    <row r="10" spans="1:8" ht="15" thickBot="1">
      <c r="A10" s="15"/>
      <c r="B10" s="200"/>
      <c r="C10" s="107"/>
      <c r="D10" s="107"/>
      <c r="E10" s="112"/>
      <c r="F10"/>
      <c r="G10"/>
      <c r="H10"/>
    </row>
    <row r="11" spans="1:8" ht="12.75">
      <c r="A11" s="153" t="s">
        <v>138</v>
      </c>
      <c r="B11" s="203" t="s">
        <v>120</v>
      </c>
      <c r="C11" s="153" t="s">
        <v>139</v>
      </c>
      <c r="D11" s="204" t="s">
        <v>4</v>
      </c>
      <c r="E11" s="228" t="s">
        <v>169</v>
      </c>
      <c r="F11" s="49"/>
      <c r="G11" s="49"/>
      <c r="H11" s="49"/>
    </row>
    <row r="12" spans="1:8" ht="13.5" thickBot="1">
      <c r="A12" s="129"/>
      <c r="B12" s="128"/>
      <c r="C12" s="85"/>
      <c r="D12" s="80"/>
      <c r="E12" s="351">
        <v>2005</v>
      </c>
      <c r="F12" s="348"/>
      <c r="G12" s="348"/>
      <c r="H12" s="348"/>
    </row>
    <row r="13" spans="1:8" ht="12.75">
      <c r="A13" s="171"/>
      <c r="B13" s="19"/>
      <c r="C13" s="19"/>
      <c r="D13" s="184"/>
      <c r="E13" s="173"/>
      <c r="F13" s="311"/>
      <c r="G13" s="349"/>
      <c r="H13" s="311"/>
    </row>
    <row r="14" spans="1:8" ht="15">
      <c r="A14" s="208"/>
      <c r="B14" s="199"/>
      <c r="C14" s="15"/>
      <c r="D14" s="15" t="s">
        <v>121</v>
      </c>
      <c r="E14" s="358">
        <f>SUM(E16)</f>
        <v>400</v>
      </c>
      <c r="F14" s="340"/>
      <c r="G14" s="343"/>
      <c r="H14" s="340"/>
    </row>
    <row r="15" spans="1:8" ht="0.75" customHeight="1" thickBot="1">
      <c r="A15" s="211"/>
      <c r="B15" s="212"/>
      <c r="C15" s="199"/>
      <c r="D15" s="5"/>
      <c r="E15" s="209"/>
      <c r="F15" s="340"/>
      <c r="G15" s="343"/>
      <c r="H15" s="340"/>
    </row>
    <row r="16" spans="1:8" ht="15.75" thickBot="1">
      <c r="A16" s="214">
        <v>710</v>
      </c>
      <c r="B16" s="148"/>
      <c r="C16" s="215"/>
      <c r="D16" s="42" t="s">
        <v>140</v>
      </c>
      <c r="E16" s="217">
        <f>(E17)</f>
        <v>400</v>
      </c>
      <c r="F16" s="350"/>
      <c r="G16" s="349"/>
      <c r="H16" s="350"/>
    </row>
    <row r="17" spans="1:8" ht="15.75" thickBot="1">
      <c r="A17" s="219"/>
      <c r="B17" s="182">
        <v>71035</v>
      </c>
      <c r="C17" s="215"/>
      <c r="D17" s="42" t="s">
        <v>141</v>
      </c>
      <c r="E17" s="217">
        <f>(E18)</f>
        <v>400</v>
      </c>
      <c r="F17" s="350"/>
      <c r="G17" s="349"/>
      <c r="H17" s="350"/>
    </row>
    <row r="18" spans="1:8" ht="13.5" thickBot="1">
      <c r="A18" s="221"/>
      <c r="B18" s="222"/>
      <c r="C18" s="182">
        <v>4300</v>
      </c>
      <c r="D18" s="223" t="s">
        <v>16</v>
      </c>
      <c r="E18" s="224">
        <v>400</v>
      </c>
      <c r="F18" s="115"/>
      <c r="G18" s="349"/>
      <c r="H18" s="115"/>
    </row>
    <row r="19" spans="1:8" ht="12.75">
      <c r="A19"/>
      <c r="B19"/>
      <c r="C19"/>
      <c r="D19"/>
      <c r="E19"/>
      <c r="F19"/>
      <c r="G19"/>
      <c r="H19"/>
    </row>
    <row r="20" spans="1:8" ht="12.75">
      <c r="A20"/>
      <c r="B20"/>
      <c r="C20"/>
      <c r="D20"/>
      <c r="E20"/>
      <c r="F20"/>
      <c r="G20"/>
      <c r="H20"/>
    </row>
    <row r="21" spans="1:8" ht="12.75">
      <c r="A21"/>
      <c r="B21"/>
      <c r="C21"/>
      <c r="D21" s="263"/>
      <c r="E21" s="264"/>
      <c r="F21" s="264"/>
      <c r="G21" s="265"/>
      <c r="H21"/>
    </row>
    <row r="22" spans="1:8" ht="12.75">
      <c r="A22"/>
      <c r="B22"/>
      <c r="C22"/>
      <c r="D22"/>
      <c r="E22" s="264"/>
      <c r="F22" s="264"/>
      <c r="G22" s="265"/>
      <c r="H22"/>
    </row>
    <row r="23" spans="5:7" ht="12.75">
      <c r="E23" s="44"/>
      <c r="F23" s="44"/>
      <c r="G23" s="265"/>
    </row>
    <row r="24" spans="5:7" ht="12.75">
      <c r="E24" s="44"/>
      <c r="F24" s="44"/>
      <c r="G24" s="265"/>
    </row>
    <row r="25" spans="5:7" ht="12.75">
      <c r="E25" s="44"/>
      <c r="F25" s="44"/>
      <c r="G25" s="265"/>
    </row>
    <row r="26" spans="5:7" ht="12.75">
      <c r="E26" s="266"/>
      <c r="F26" s="267"/>
      <c r="G26" s="265"/>
    </row>
    <row r="27" spans="4:7" ht="15">
      <c r="D27" s="5"/>
      <c r="E27" s="103"/>
      <c r="F27" s="103"/>
      <c r="G27" s="268"/>
    </row>
  </sheetData>
  <mergeCells count="1">
    <mergeCell ref="B8:E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91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1.875" style="0" customWidth="1"/>
    <col min="5" max="5" width="16.625" style="0" customWidth="1"/>
    <col min="6" max="6" width="11.375" style="0" customWidth="1"/>
    <col min="7" max="7" width="7.375" style="0" customWidth="1"/>
    <col min="8" max="20" width="11.375" style="0" customWidth="1"/>
    <col min="21" max="21" width="11.625" style="0" customWidth="1"/>
    <col min="23" max="23" width="11.625" style="0" customWidth="1"/>
  </cols>
  <sheetData>
    <row r="1" ht="12.75">
      <c r="E1" s="623" t="s">
        <v>308</v>
      </c>
    </row>
    <row r="2" ht="12.75">
      <c r="E2" s="623" t="s">
        <v>171</v>
      </c>
    </row>
    <row r="3" ht="12.75">
      <c r="E3" s="623" t="s">
        <v>172</v>
      </c>
    </row>
    <row r="4" spans="1:7" ht="12.75">
      <c r="A4" s="99"/>
      <c r="B4" s="399"/>
      <c r="C4" s="381"/>
      <c r="D4" s="416"/>
      <c r="E4" s="623" t="s">
        <v>328</v>
      </c>
      <c r="F4" s="99"/>
      <c r="G4" s="460"/>
    </row>
    <row r="5" spans="1:7" ht="12.75">
      <c r="A5" s="99"/>
      <c r="B5" s="399"/>
      <c r="C5" s="381"/>
      <c r="D5" s="416"/>
      <c r="E5" s="623" t="s">
        <v>327</v>
      </c>
      <c r="F5" s="99"/>
      <c r="G5" s="460"/>
    </row>
    <row r="6" spans="1:7" ht="12.75">
      <c r="A6" s="99"/>
      <c r="B6" s="399"/>
      <c r="C6" s="381"/>
      <c r="D6" s="416"/>
      <c r="E6" s="357"/>
      <c r="F6" s="99"/>
      <c r="G6" s="460"/>
    </row>
    <row r="7" spans="1:7" ht="12.75">
      <c r="A7" s="376"/>
      <c r="B7" s="406"/>
      <c r="C7" s="406" t="s">
        <v>293</v>
      </c>
      <c r="D7" s="461"/>
      <c r="E7" s="521"/>
      <c r="F7" s="99"/>
      <c r="G7" s="519"/>
    </row>
    <row r="8" spans="1:7" ht="12.75">
      <c r="A8" s="461"/>
      <c r="B8" s="465" t="s">
        <v>294</v>
      </c>
      <c r="C8" s="461"/>
      <c r="D8" s="461"/>
      <c r="E8" s="521"/>
      <c r="F8" s="99"/>
      <c r="G8" s="519"/>
    </row>
    <row r="9" spans="1:7" ht="15">
      <c r="A9" s="376"/>
      <c r="B9" s="376"/>
      <c r="C9" s="372"/>
      <c r="D9" s="381" t="s">
        <v>157</v>
      </c>
      <c r="E9" s="374"/>
      <c r="F9" s="573"/>
      <c r="G9" s="519"/>
    </row>
    <row r="10" spans="1:7" ht="13.5" thickBot="1">
      <c r="A10" s="461"/>
      <c r="B10" s="461"/>
      <c r="C10" s="461"/>
      <c r="D10" s="461"/>
      <c r="E10" s="461"/>
      <c r="F10" s="519"/>
      <c r="G10" s="519"/>
    </row>
    <row r="11" spans="1:7" ht="12.75">
      <c r="A11" s="382" t="s">
        <v>119</v>
      </c>
      <c r="B11" s="394" t="s">
        <v>120</v>
      </c>
      <c r="C11" s="509" t="s">
        <v>3</v>
      </c>
      <c r="D11" s="522" t="s">
        <v>146</v>
      </c>
      <c r="E11" s="446" t="s">
        <v>147</v>
      </c>
      <c r="F11" s="399"/>
      <c r="G11" s="574"/>
    </row>
    <row r="12" spans="1:7" ht="13.5" thickBot="1">
      <c r="A12" s="383"/>
      <c r="B12" s="399"/>
      <c r="C12" s="383"/>
      <c r="D12" s="399"/>
      <c r="E12" s="589">
        <v>2005</v>
      </c>
      <c r="F12" s="375"/>
      <c r="G12" s="575"/>
    </row>
    <row r="13" spans="1:7" ht="12.75">
      <c r="A13" s="453"/>
      <c r="B13" s="523"/>
      <c r="C13" s="522"/>
      <c r="D13" s="456" t="s">
        <v>295</v>
      </c>
      <c r="E13" s="564"/>
      <c r="F13" s="99"/>
      <c r="G13" s="99"/>
    </row>
    <row r="14" spans="1:7" ht="12.75">
      <c r="A14" s="511"/>
      <c r="B14" s="99"/>
      <c r="C14" s="375"/>
      <c r="D14" s="512" t="s">
        <v>296</v>
      </c>
      <c r="E14" s="499">
        <f>SUM(E16,E21)</f>
        <v>259894</v>
      </c>
      <c r="F14" s="549"/>
      <c r="G14" s="555"/>
    </row>
    <row r="15" spans="1:7" ht="12.75" customHeight="1" thickBot="1">
      <c r="A15" s="511"/>
      <c r="B15" s="99"/>
      <c r="C15" s="375"/>
      <c r="D15" s="512" t="s">
        <v>297</v>
      </c>
      <c r="E15" s="451"/>
      <c r="F15" s="99"/>
      <c r="G15" s="99"/>
    </row>
    <row r="16" spans="1:7" ht="15.75" thickBot="1">
      <c r="A16" s="514">
        <v>600</v>
      </c>
      <c r="B16" s="515"/>
      <c r="C16" s="524"/>
      <c r="D16" s="481" t="s">
        <v>17</v>
      </c>
      <c r="E16" s="412">
        <f>(E17)</f>
        <v>236900</v>
      </c>
      <c r="F16" s="414"/>
      <c r="G16" s="576"/>
    </row>
    <row r="17" spans="1:7" ht="15.75" thickBot="1">
      <c r="A17" s="525"/>
      <c r="B17" s="526">
        <v>60014</v>
      </c>
      <c r="C17" s="515"/>
      <c r="D17" s="481" t="s">
        <v>148</v>
      </c>
      <c r="E17" s="495">
        <f>SUM(E18)</f>
        <v>236900</v>
      </c>
      <c r="F17" s="549"/>
      <c r="G17" s="555"/>
    </row>
    <row r="18" spans="1:7" ht="12.75">
      <c r="A18" s="525"/>
      <c r="B18" s="519"/>
      <c r="C18" s="509">
        <v>2320</v>
      </c>
      <c r="D18" s="99" t="s">
        <v>298</v>
      </c>
      <c r="E18" s="527">
        <v>236900</v>
      </c>
      <c r="F18" s="464"/>
      <c r="G18" s="460"/>
    </row>
    <row r="19" spans="1:7" ht="12.75">
      <c r="A19" s="513"/>
      <c r="B19" s="519"/>
      <c r="C19" s="473"/>
      <c r="D19" s="528" t="s">
        <v>299</v>
      </c>
      <c r="E19" s="529"/>
      <c r="F19" s="577"/>
      <c r="G19" s="555"/>
    </row>
    <row r="20" spans="1:7" ht="13.5" thickBot="1">
      <c r="A20" s="504"/>
      <c r="B20" s="519"/>
      <c r="C20" s="473"/>
      <c r="D20" s="528" t="s">
        <v>256</v>
      </c>
      <c r="E20" s="529"/>
      <c r="F20" s="577"/>
      <c r="G20" s="555"/>
    </row>
    <row r="21" spans="1:7" ht="12.75">
      <c r="A21" s="530">
        <v>754</v>
      </c>
      <c r="B21" s="531"/>
      <c r="C21" s="532"/>
      <c r="D21" s="533" t="s">
        <v>300</v>
      </c>
      <c r="E21" s="534">
        <f>SUM(E23)</f>
        <v>22994</v>
      </c>
      <c r="F21" s="578"/>
      <c r="G21" s="555"/>
    </row>
    <row r="22" spans="1:7" ht="13.5" thickBot="1">
      <c r="A22" s="505"/>
      <c r="B22" s="535"/>
      <c r="C22" s="536"/>
      <c r="D22" s="537" t="s">
        <v>301</v>
      </c>
      <c r="E22" s="538"/>
      <c r="F22" s="577"/>
      <c r="G22" s="555"/>
    </row>
    <row r="23" spans="1:7" ht="13.5" thickBot="1">
      <c r="A23" s="530"/>
      <c r="B23" s="539">
        <v>75414</v>
      </c>
      <c r="C23" s="540"/>
      <c r="D23" s="541" t="s">
        <v>302</v>
      </c>
      <c r="E23" s="534">
        <f>SUM(E24)</f>
        <v>22994</v>
      </c>
      <c r="F23" s="578"/>
      <c r="G23" s="555"/>
    </row>
    <row r="24" spans="1:7" ht="12.75">
      <c r="A24" s="504"/>
      <c r="B24" s="542"/>
      <c r="C24" s="509">
        <v>2320</v>
      </c>
      <c r="D24" s="543" t="s">
        <v>298</v>
      </c>
      <c r="E24" s="470">
        <v>22994</v>
      </c>
      <c r="F24" s="577"/>
      <c r="G24" s="460"/>
    </row>
    <row r="25" spans="1:7" ht="12.75">
      <c r="A25" s="504"/>
      <c r="B25" s="542"/>
      <c r="C25" s="473"/>
      <c r="D25" s="543" t="s">
        <v>299</v>
      </c>
      <c r="E25" s="529"/>
      <c r="F25" s="577"/>
      <c r="G25" s="555"/>
    </row>
    <row r="26" spans="1:7" ht="13.5" thickBot="1">
      <c r="A26" s="505"/>
      <c r="B26" s="544"/>
      <c r="C26" s="545"/>
      <c r="D26" s="546" t="s">
        <v>256</v>
      </c>
      <c r="E26" s="538"/>
      <c r="F26" s="577"/>
      <c r="G26" s="555"/>
    </row>
    <row r="27" spans="1:7" ht="12.75">
      <c r="A27" s="461"/>
      <c r="B27" s="461"/>
      <c r="C27" s="461"/>
      <c r="D27" s="461"/>
      <c r="E27" s="461"/>
      <c r="F27" s="461"/>
      <c r="G27" s="461"/>
    </row>
    <row r="28" spans="1:7" ht="12.75">
      <c r="A28" s="461"/>
      <c r="B28" s="461"/>
      <c r="C28" s="461"/>
      <c r="D28" s="461"/>
      <c r="E28" s="461"/>
      <c r="F28" s="461"/>
      <c r="G28" s="461"/>
    </row>
    <row r="29" spans="1:7" ht="12.75">
      <c r="A29" s="461"/>
      <c r="B29" s="461"/>
      <c r="C29" s="461"/>
      <c r="D29" s="461"/>
      <c r="E29" s="461"/>
      <c r="F29" s="461"/>
      <c r="G29" s="461"/>
    </row>
    <row r="30" spans="1:7" ht="12.75">
      <c r="A30" s="461"/>
      <c r="B30" s="461"/>
      <c r="C30" s="461"/>
      <c r="D30" s="375"/>
      <c r="E30" s="521"/>
      <c r="F30" s="508"/>
      <c r="G30" s="547"/>
    </row>
    <row r="31" spans="1:7" ht="12.75">
      <c r="A31" s="461"/>
      <c r="B31" s="461"/>
      <c r="C31" s="461"/>
      <c r="D31" s="375"/>
      <c r="E31" s="521"/>
      <c r="F31" s="380"/>
      <c r="G31" s="547"/>
    </row>
    <row r="32" spans="1:7" ht="12.75">
      <c r="A32" s="461"/>
      <c r="B32" s="461"/>
      <c r="C32" s="461"/>
      <c r="D32" s="375"/>
      <c r="E32" s="548"/>
      <c r="F32" s="549"/>
      <c r="G32" s="550"/>
    </row>
    <row r="33" spans="1:7" ht="12.75">
      <c r="A33" s="376"/>
      <c r="B33" s="376"/>
      <c r="C33" s="376"/>
      <c r="D33" s="376"/>
      <c r="E33" s="376"/>
      <c r="F33" s="376"/>
      <c r="G33" s="376"/>
    </row>
    <row r="34" spans="1:7" ht="12.75">
      <c r="A34" s="461"/>
      <c r="B34" s="461"/>
      <c r="C34" s="461"/>
      <c r="D34" s="461"/>
      <c r="E34" s="461"/>
      <c r="F34" s="461"/>
      <c r="G34" s="461"/>
    </row>
    <row r="35" spans="4:7" ht="12.75">
      <c r="D35" s="47"/>
      <c r="E35" s="551"/>
      <c r="F35" s="551"/>
      <c r="G35" s="552"/>
    </row>
    <row r="36" spans="4:7" ht="12.75">
      <c r="D36" s="3"/>
      <c r="E36" s="264"/>
      <c r="F36" s="264"/>
      <c r="G36" s="553"/>
    </row>
    <row r="37" spans="4:7" ht="12.75">
      <c r="D37" s="3"/>
      <c r="E37" s="264"/>
      <c r="F37" s="264"/>
      <c r="G37" s="553"/>
    </row>
    <row r="38" spans="4:7" ht="12.75">
      <c r="D38" s="47"/>
      <c r="E38" s="551"/>
      <c r="F38" s="551"/>
      <c r="G38" s="552"/>
    </row>
    <row r="44" spans="3:21" ht="12.75">
      <c r="C44" s="113"/>
      <c r="D44" s="113"/>
      <c r="E44" s="113"/>
      <c r="F44" s="113"/>
      <c r="G44" s="11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3:21" ht="12.75">
      <c r="C45" s="113"/>
      <c r="D45" s="579"/>
      <c r="E45" s="113"/>
      <c r="F45" s="113"/>
      <c r="G45" s="11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3:21" ht="12.75">
      <c r="C46" s="4"/>
      <c r="D46" s="579"/>
      <c r="E46" s="579"/>
      <c r="F46" s="579"/>
      <c r="G46" s="579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4"/>
    </row>
    <row r="47" spans="3:21" ht="12.75">
      <c r="C47" s="4"/>
      <c r="D47" s="4"/>
      <c r="E47" s="4"/>
      <c r="F47" s="113"/>
      <c r="G47" s="4"/>
      <c r="H47" s="579"/>
      <c r="I47" s="579"/>
      <c r="J47" s="579"/>
      <c r="K47" s="579"/>
      <c r="L47" s="579"/>
      <c r="M47" s="579"/>
      <c r="N47" s="579"/>
      <c r="O47" s="579"/>
      <c r="P47" s="579"/>
      <c r="Q47" s="579"/>
      <c r="R47" s="579"/>
      <c r="S47" s="579"/>
      <c r="T47" s="579"/>
      <c r="U47" s="4"/>
    </row>
    <row r="48" spans="3:21" ht="12.75">
      <c r="C48" s="580"/>
      <c r="D48" s="113"/>
      <c r="E48" s="297"/>
      <c r="F48" s="297"/>
      <c r="G48" s="581"/>
      <c r="H48" s="297"/>
      <c r="I48" s="297"/>
      <c r="J48" s="297"/>
      <c r="K48" s="297"/>
      <c r="L48" s="297"/>
      <c r="M48" s="297"/>
      <c r="N48" s="582"/>
      <c r="O48" s="582"/>
      <c r="P48" s="582"/>
      <c r="Q48" s="582"/>
      <c r="R48" s="582"/>
      <c r="S48" s="582"/>
      <c r="T48" s="582"/>
      <c r="U48" s="69"/>
    </row>
    <row r="49" spans="3:21" ht="12.75">
      <c r="C49" s="583"/>
      <c r="D49" s="4"/>
      <c r="E49" s="69"/>
      <c r="F49" s="69"/>
      <c r="G49" s="584"/>
      <c r="H49" s="69"/>
      <c r="I49" s="69"/>
      <c r="J49" s="585"/>
      <c r="K49" s="69"/>
      <c r="L49" s="69"/>
      <c r="M49" s="585"/>
      <c r="N49" s="69"/>
      <c r="O49" s="69"/>
      <c r="P49" s="69"/>
      <c r="Q49" s="69"/>
      <c r="R49" s="69"/>
      <c r="S49" s="69"/>
      <c r="T49" s="69"/>
      <c r="U49" s="69"/>
    </row>
    <row r="50" spans="3:21" ht="12.75">
      <c r="C50" s="583"/>
      <c r="D50" s="4"/>
      <c r="E50" s="69"/>
      <c r="F50" s="69"/>
      <c r="G50" s="584"/>
      <c r="H50" s="69"/>
      <c r="I50" s="69"/>
      <c r="J50" s="585"/>
      <c r="K50" s="69"/>
      <c r="L50" s="69"/>
      <c r="M50" s="585"/>
      <c r="N50" s="69"/>
      <c r="O50" s="69"/>
      <c r="P50" s="69"/>
      <c r="Q50" s="69"/>
      <c r="R50" s="69"/>
      <c r="S50" s="69"/>
      <c r="T50" s="69"/>
      <c r="U50" s="69"/>
    </row>
    <row r="51" spans="3:21" ht="12.75">
      <c r="C51" s="583"/>
      <c r="D51" s="114"/>
      <c r="E51" s="69"/>
      <c r="F51" s="69"/>
      <c r="G51" s="584"/>
      <c r="H51" s="69"/>
      <c r="I51" s="69"/>
      <c r="J51" s="585"/>
      <c r="K51" s="69"/>
      <c r="L51" s="69"/>
      <c r="M51" s="585"/>
      <c r="N51" s="69"/>
      <c r="O51" s="69"/>
      <c r="P51" s="69"/>
      <c r="Q51" s="69"/>
      <c r="R51" s="69"/>
      <c r="S51" s="69"/>
      <c r="T51" s="69"/>
      <c r="U51" s="69"/>
    </row>
    <row r="52" spans="3:21" ht="12.75">
      <c r="C52" s="583"/>
      <c r="D52" s="114"/>
      <c r="E52" s="69"/>
      <c r="F52" s="69"/>
      <c r="G52" s="584"/>
      <c r="H52" s="69"/>
      <c r="I52" s="69"/>
      <c r="J52" s="585"/>
      <c r="K52" s="69"/>
      <c r="L52" s="69"/>
      <c r="M52" s="585"/>
      <c r="N52" s="69"/>
      <c r="O52" s="69"/>
      <c r="P52" s="69"/>
      <c r="Q52" s="69"/>
      <c r="R52" s="69"/>
      <c r="S52" s="69"/>
      <c r="T52" s="69"/>
      <c r="U52" s="69"/>
    </row>
    <row r="53" spans="3:23" ht="12.75">
      <c r="C53" s="583"/>
      <c r="D53" s="114"/>
      <c r="E53" s="69"/>
      <c r="F53" s="69"/>
      <c r="G53" s="584"/>
      <c r="H53" s="69"/>
      <c r="I53" s="69"/>
      <c r="J53" s="585"/>
      <c r="K53" s="69"/>
      <c r="L53" s="69"/>
      <c r="M53" s="585"/>
      <c r="N53" s="69"/>
      <c r="O53" s="69"/>
      <c r="P53" s="69"/>
      <c r="Q53" s="69"/>
      <c r="R53" s="69"/>
      <c r="S53" s="69"/>
      <c r="T53" s="69"/>
      <c r="U53" s="69"/>
      <c r="W53" s="264">
        <f>SUM(T48,T54,T57,T61)</f>
        <v>0</v>
      </c>
    </row>
    <row r="54" spans="3:21" ht="12.75">
      <c r="C54" s="580"/>
      <c r="D54" s="113"/>
      <c r="E54" s="297"/>
      <c r="F54" s="297"/>
      <c r="G54" s="581"/>
      <c r="H54" s="297"/>
      <c r="I54" s="297"/>
      <c r="J54" s="297"/>
      <c r="K54" s="297"/>
      <c r="L54" s="582"/>
      <c r="M54" s="582"/>
      <c r="N54" s="582"/>
      <c r="O54" s="582"/>
      <c r="P54" s="582"/>
      <c r="Q54" s="582"/>
      <c r="R54" s="582"/>
      <c r="S54" s="582"/>
      <c r="T54" s="582"/>
      <c r="U54" s="69"/>
    </row>
    <row r="55" spans="3:21" ht="12.75">
      <c r="C55" s="583"/>
      <c r="D55" s="114"/>
      <c r="E55" s="69"/>
      <c r="F55" s="69"/>
      <c r="G55" s="584"/>
      <c r="H55" s="69"/>
      <c r="I55" s="69"/>
      <c r="J55" s="585"/>
      <c r="K55" s="69"/>
      <c r="L55" s="69"/>
      <c r="M55" s="585"/>
      <c r="N55" s="69"/>
      <c r="O55" s="69"/>
      <c r="P55" s="69"/>
      <c r="Q55" s="69"/>
      <c r="R55" s="69"/>
      <c r="S55" s="69"/>
      <c r="T55" s="69"/>
      <c r="U55" s="69"/>
    </row>
    <row r="56" spans="3:21" ht="12.75">
      <c r="C56" s="583"/>
      <c r="D56" s="114"/>
      <c r="E56" s="69"/>
      <c r="F56" s="69"/>
      <c r="G56" s="584"/>
      <c r="H56" s="69"/>
      <c r="I56" s="69"/>
      <c r="J56" s="585"/>
      <c r="K56" s="69"/>
      <c r="L56" s="69"/>
      <c r="M56" s="585"/>
      <c r="N56" s="69"/>
      <c r="O56" s="69"/>
      <c r="P56" s="69"/>
      <c r="Q56" s="69"/>
      <c r="R56" s="69"/>
      <c r="S56" s="69"/>
      <c r="T56" s="69"/>
      <c r="U56" s="69"/>
    </row>
    <row r="57" spans="3:21" ht="12.75">
      <c r="C57" s="580"/>
      <c r="D57" s="113"/>
      <c r="E57" s="297"/>
      <c r="F57" s="297"/>
      <c r="G57" s="581"/>
      <c r="H57" s="297"/>
      <c r="I57" s="297"/>
      <c r="J57" s="297"/>
      <c r="K57" s="297"/>
      <c r="L57" s="582"/>
      <c r="M57" s="582"/>
      <c r="N57" s="582"/>
      <c r="O57" s="582"/>
      <c r="P57" s="582"/>
      <c r="Q57" s="582"/>
      <c r="R57" s="582"/>
      <c r="S57" s="582"/>
      <c r="T57" s="582"/>
      <c r="U57" s="69"/>
    </row>
    <row r="58" spans="3:21" ht="12.75">
      <c r="C58" s="583"/>
      <c r="D58" s="114"/>
      <c r="E58" s="69"/>
      <c r="F58" s="69"/>
      <c r="G58" s="584"/>
      <c r="H58" s="69"/>
      <c r="I58" s="69"/>
      <c r="J58" s="585"/>
      <c r="K58" s="69"/>
      <c r="L58" s="69"/>
      <c r="M58" s="585"/>
      <c r="N58" s="69"/>
      <c r="O58" s="69"/>
      <c r="P58" s="69"/>
      <c r="Q58" s="69"/>
      <c r="R58" s="69"/>
      <c r="S58" s="69"/>
      <c r="T58" s="69"/>
      <c r="U58" s="69"/>
    </row>
    <row r="59" spans="3:21" ht="12.75">
      <c r="C59" s="583"/>
      <c r="D59" s="114"/>
      <c r="E59" s="69"/>
      <c r="F59" s="69"/>
      <c r="G59" s="584"/>
      <c r="H59" s="69"/>
      <c r="I59" s="69"/>
      <c r="J59" s="585"/>
      <c r="K59" s="69"/>
      <c r="L59" s="69"/>
      <c r="M59" s="585"/>
      <c r="N59" s="69"/>
      <c r="O59" s="69"/>
      <c r="P59" s="69"/>
      <c r="Q59" s="69"/>
      <c r="R59" s="69"/>
      <c r="S59" s="69"/>
      <c r="T59" s="69"/>
      <c r="U59" s="69"/>
    </row>
    <row r="60" spans="3:21" ht="12.75">
      <c r="C60" s="583"/>
      <c r="D60" s="114"/>
      <c r="E60" s="69"/>
      <c r="F60" s="69"/>
      <c r="G60" s="584"/>
      <c r="H60" s="69"/>
      <c r="I60" s="69"/>
      <c r="J60" s="585"/>
      <c r="K60" s="69"/>
      <c r="L60" s="69"/>
      <c r="M60" s="585"/>
      <c r="N60" s="69"/>
      <c r="O60" s="69"/>
      <c r="P60" s="69"/>
      <c r="Q60" s="69"/>
      <c r="R60" s="69"/>
      <c r="S60" s="69"/>
      <c r="T60" s="69"/>
      <c r="U60" s="69"/>
    </row>
    <row r="61" spans="3:21" ht="12.75">
      <c r="C61" s="580"/>
      <c r="D61" s="113"/>
      <c r="E61" s="297"/>
      <c r="F61" s="297"/>
      <c r="G61" s="581"/>
      <c r="H61" s="297"/>
      <c r="I61" s="297"/>
      <c r="J61" s="297"/>
      <c r="K61" s="297"/>
      <c r="L61" s="582"/>
      <c r="M61" s="582"/>
      <c r="N61" s="582"/>
      <c r="O61" s="582"/>
      <c r="P61" s="582"/>
      <c r="Q61" s="582"/>
      <c r="R61" s="582"/>
      <c r="S61" s="582"/>
      <c r="T61" s="582"/>
      <c r="U61" s="69"/>
    </row>
    <row r="62" spans="3:21" ht="12.75">
      <c r="C62" s="583"/>
      <c r="D62" s="114"/>
      <c r="E62" s="69"/>
      <c r="F62" s="69"/>
      <c r="G62" s="584"/>
      <c r="H62" s="69"/>
      <c r="I62" s="69"/>
      <c r="J62" s="585"/>
      <c r="K62" s="69"/>
      <c r="L62" s="69"/>
      <c r="M62" s="585"/>
      <c r="N62" s="585"/>
      <c r="O62" s="585"/>
      <c r="P62" s="585"/>
      <c r="Q62" s="585"/>
      <c r="R62" s="585"/>
      <c r="S62" s="585"/>
      <c r="T62" s="585"/>
      <c r="U62" s="69"/>
    </row>
    <row r="63" spans="3:21" ht="12.75">
      <c r="C63" s="583"/>
      <c r="D63" s="114"/>
      <c r="E63" s="69"/>
      <c r="F63" s="69"/>
      <c r="G63" s="584"/>
      <c r="H63" s="69"/>
      <c r="I63" s="69"/>
      <c r="J63" s="585"/>
      <c r="K63" s="69"/>
      <c r="L63" s="69"/>
      <c r="M63" s="585"/>
      <c r="N63" s="585"/>
      <c r="O63" s="585"/>
      <c r="P63" s="585"/>
      <c r="Q63" s="585"/>
      <c r="R63" s="585"/>
      <c r="S63" s="585"/>
      <c r="T63" s="585"/>
      <c r="U63" s="69"/>
    </row>
    <row r="64" spans="3:21" ht="12.75">
      <c r="C64" s="583"/>
      <c r="D64" s="114"/>
      <c r="E64" s="69"/>
      <c r="F64" s="69"/>
      <c r="G64" s="584"/>
      <c r="H64" s="69"/>
      <c r="I64" s="69"/>
      <c r="J64" s="585"/>
      <c r="K64" s="69"/>
      <c r="L64" s="69"/>
      <c r="M64" s="585"/>
      <c r="N64" s="585"/>
      <c r="O64" s="585"/>
      <c r="P64" s="585"/>
      <c r="Q64" s="585"/>
      <c r="R64" s="585"/>
      <c r="S64" s="585"/>
      <c r="T64" s="585"/>
      <c r="U64" s="69"/>
    </row>
    <row r="65" spans="3:21" ht="12.75">
      <c r="C65" s="583"/>
      <c r="D65" s="114"/>
      <c r="E65" s="69"/>
      <c r="F65" s="69"/>
      <c r="G65" s="584"/>
      <c r="H65" s="69"/>
      <c r="I65" s="69"/>
      <c r="J65" s="585"/>
      <c r="K65" s="69"/>
      <c r="L65" s="69"/>
      <c r="M65" s="585"/>
      <c r="N65" s="585"/>
      <c r="O65" s="585"/>
      <c r="P65" s="585"/>
      <c r="Q65" s="585"/>
      <c r="R65" s="585"/>
      <c r="S65" s="585"/>
      <c r="T65" s="585"/>
      <c r="U65" s="69"/>
    </row>
    <row r="66" spans="3:21" ht="12.75">
      <c r="C66" s="580"/>
      <c r="D66" s="113"/>
      <c r="E66" s="297"/>
      <c r="F66" s="297"/>
      <c r="G66" s="581"/>
      <c r="H66" s="297"/>
      <c r="I66" s="297"/>
      <c r="J66" s="297"/>
      <c r="K66" s="297"/>
      <c r="L66" s="582"/>
      <c r="M66" s="582"/>
      <c r="N66" s="582"/>
      <c r="O66" s="582"/>
      <c r="P66" s="582"/>
      <c r="Q66" s="582"/>
      <c r="R66" s="582"/>
      <c r="S66" s="582"/>
      <c r="T66" s="582"/>
      <c r="U66" s="69"/>
    </row>
    <row r="67" spans="3:21" ht="12.75">
      <c r="C67" s="583"/>
      <c r="D67" s="114"/>
      <c r="E67" s="69"/>
      <c r="F67" s="69"/>
      <c r="G67" s="584"/>
      <c r="H67" s="69"/>
      <c r="I67" s="69"/>
      <c r="J67" s="585"/>
      <c r="K67" s="69"/>
      <c r="L67" s="69"/>
      <c r="M67" s="585"/>
      <c r="N67" s="69"/>
      <c r="O67" s="69"/>
      <c r="P67" s="69"/>
      <c r="Q67" s="69"/>
      <c r="R67" s="69"/>
      <c r="S67" s="69"/>
      <c r="T67" s="69"/>
      <c r="U67" s="69"/>
    </row>
    <row r="68" spans="3:21" ht="12.75">
      <c r="C68" s="583"/>
      <c r="D68" s="114"/>
      <c r="E68" s="69"/>
      <c r="F68" s="69"/>
      <c r="G68" s="584"/>
      <c r="H68" s="69"/>
      <c r="I68" s="69"/>
      <c r="J68" s="585"/>
      <c r="K68" s="69"/>
      <c r="L68" s="69"/>
      <c r="M68" s="585"/>
      <c r="N68" s="69"/>
      <c r="O68" s="69"/>
      <c r="P68" s="69"/>
      <c r="Q68" s="69"/>
      <c r="R68" s="69"/>
      <c r="S68" s="69"/>
      <c r="T68" s="69"/>
      <c r="U68" s="69"/>
    </row>
    <row r="69" spans="3:21" ht="12.75">
      <c r="C69" s="580"/>
      <c r="D69" s="579"/>
      <c r="E69" s="297"/>
      <c r="F69" s="297"/>
      <c r="G69" s="581"/>
      <c r="H69" s="297"/>
      <c r="I69" s="297"/>
      <c r="J69" s="297"/>
      <c r="K69" s="297"/>
      <c r="L69" s="582"/>
      <c r="M69" s="582"/>
      <c r="N69" s="582"/>
      <c r="O69" s="582"/>
      <c r="P69" s="582"/>
      <c r="Q69" s="582"/>
      <c r="R69" s="582"/>
      <c r="S69" s="582"/>
      <c r="T69" s="582"/>
      <c r="U69" s="69"/>
    </row>
    <row r="70" spans="3:2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3:2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3:2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3:21" ht="12.75">
      <c r="C73" s="586"/>
      <c r="D73" s="586"/>
      <c r="E73" s="582"/>
      <c r="F73" s="582"/>
      <c r="G73" s="587"/>
      <c r="H73" s="6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3:21" ht="12.75">
      <c r="C74" s="586"/>
      <c r="D74" s="586"/>
      <c r="E74" s="582"/>
      <c r="F74" s="582"/>
      <c r="G74" s="58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3:21" ht="12.75">
      <c r="C75" s="586"/>
      <c r="D75" s="586"/>
      <c r="E75" s="582"/>
      <c r="F75" s="582"/>
      <c r="G75" s="58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3:21" ht="12.75">
      <c r="C76" s="586"/>
      <c r="D76" s="586"/>
      <c r="E76" s="582"/>
      <c r="F76" s="582"/>
      <c r="G76" s="587"/>
      <c r="H76" s="4"/>
      <c r="I76" s="4"/>
      <c r="J76" s="4"/>
      <c r="K76" s="69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3:21" ht="12.75">
      <c r="C77" s="586"/>
      <c r="D77" s="586"/>
      <c r="E77" s="582"/>
      <c r="F77" s="582"/>
      <c r="G77" s="58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3:21" ht="12.75">
      <c r="C78" s="586"/>
      <c r="D78" s="586"/>
      <c r="E78" s="582"/>
      <c r="F78" s="582"/>
      <c r="G78" s="587"/>
      <c r="H78" s="4"/>
      <c r="I78" s="4"/>
      <c r="J78" s="4"/>
      <c r="K78" s="4"/>
      <c r="L78" s="4"/>
      <c r="M78" s="69"/>
      <c r="N78" s="4"/>
      <c r="O78" s="4"/>
      <c r="P78" s="4"/>
      <c r="Q78" s="4"/>
      <c r="R78" s="4"/>
      <c r="S78" s="4"/>
      <c r="T78" s="4"/>
      <c r="U78" s="4"/>
    </row>
    <row r="79" spans="3:21" ht="12.75">
      <c r="C79" s="586"/>
      <c r="D79" s="586"/>
      <c r="E79" s="582"/>
      <c r="F79" s="582"/>
      <c r="G79" s="58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3:21" ht="12.75">
      <c r="C80" s="586"/>
      <c r="D80" s="586"/>
      <c r="E80" s="582"/>
      <c r="F80" s="582"/>
      <c r="G80" s="587"/>
      <c r="H80" s="4"/>
      <c r="I80" s="4"/>
      <c r="J80" s="4"/>
      <c r="K80" s="4"/>
      <c r="L80" s="4"/>
      <c r="M80" s="4"/>
      <c r="N80" s="4"/>
      <c r="O80" s="69"/>
      <c r="P80" s="69"/>
      <c r="Q80" s="69"/>
      <c r="R80" s="69"/>
      <c r="S80" s="69"/>
      <c r="T80" s="69"/>
      <c r="U80" s="4"/>
    </row>
    <row r="81" spans="3:21" ht="12.75">
      <c r="C81" s="586"/>
      <c r="D81" s="586"/>
      <c r="E81" s="582"/>
      <c r="F81" s="582"/>
      <c r="G81" s="587"/>
      <c r="H81" s="4"/>
      <c r="I81" s="4"/>
      <c r="J81" s="4"/>
      <c r="K81" s="4"/>
      <c r="L81" s="4"/>
      <c r="M81" s="4"/>
      <c r="N81" s="4"/>
      <c r="O81" s="69"/>
      <c r="P81" s="69"/>
      <c r="Q81" s="69"/>
      <c r="R81" s="69"/>
      <c r="S81" s="69"/>
      <c r="T81" s="69"/>
      <c r="U81" s="4"/>
    </row>
    <row r="82" spans="3:21" ht="12.75">
      <c r="C82" s="586"/>
      <c r="D82" s="586"/>
      <c r="E82" s="582"/>
      <c r="F82" s="582"/>
      <c r="G82" s="587"/>
      <c r="H82" s="4"/>
      <c r="I82" s="4"/>
      <c r="J82" s="4"/>
      <c r="K82" s="4"/>
      <c r="L82" s="4"/>
      <c r="M82" s="4"/>
      <c r="N82" s="4"/>
      <c r="O82" s="69"/>
      <c r="P82" s="69"/>
      <c r="Q82" s="69"/>
      <c r="R82" s="69"/>
      <c r="S82" s="69"/>
      <c r="T82" s="69"/>
      <c r="U82" s="4"/>
    </row>
    <row r="83" spans="3:21" ht="12.75">
      <c r="C83" s="586"/>
      <c r="D83" s="586"/>
      <c r="E83" s="582"/>
      <c r="F83" s="582"/>
      <c r="G83" s="587"/>
      <c r="H83" s="4"/>
      <c r="I83" s="4"/>
      <c r="J83" s="4"/>
      <c r="K83" s="4"/>
      <c r="L83" s="4"/>
      <c r="M83" s="4"/>
      <c r="N83" s="4"/>
      <c r="O83" s="69"/>
      <c r="P83" s="69"/>
      <c r="Q83" s="69"/>
      <c r="R83" s="69"/>
      <c r="S83" s="69"/>
      <c r="T83" s="69"/>
      <c r="U83" s="4"/>
    </row>
    <row r="84" spans="3:21" ht="12.75">
      <c r="C84" s="586"/>
      <c r="D84" s="586"/>
      <c r="E84" s="582"/>
      <c r="F84" s="582"/>
      <c r="G84" s="587"/>
      <c r="H84" s="4"/>
      <c r="I84" s="4"/>
      <c r="J84" s="4"/>
      <c r="K84" s="4"/>
      <c r="L84" s="4"/>
      <c r="M84" s="4"/>
      <c r="N84" s="4"/>
      <c r="O84" s="69"/>
      <c r="P84" s="69"/>
      <c r="Q84" s="69"/>
      <c r="R84" s="69"/>
      <c r="S84" s="69"/>
      <c r="T84" s="69"/>
      <c r="U84" s="4"/>
    </row>
    <row r="85" spans="3:21" ht="12.75">
      <c r="C85" s="4"/>
      <c r="D85" s="588"/>
      <c r="E85" s="582"/>
      <c r="F85" s="582"/>
      <c r="G85" s="587"/>
      <c r="H85" s="582"/>
      <c r="I85" s="582"/>
      <c r="J85" s="582"/>
      <c r="K85" s="582"/>
      <c r="L85" s="582"/>
      <c r="M85" s="582"/>
      <c r="N85" s="582"/>
      <c r="O85" s="582"/>
      <c r="P85" s="582"/>
      <c r="Q85" s="582"/>
      <c r="R85" s="582"/>
      <c r="S85" s="582"/>
      <c r="T85" s="582"/>
      <c r="U85" s="4"/>
    </row>
    <row r="86" spans="3:21" ht="12.75">
      <c r="C86" s="4"/>
      <c r="D86" s="4"/>
      <c r="E86" s="4"/>
      <c r="F86" s="4"/>
      <c r="G86" s="58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3:21" ht="12.75">
      <c r="C87" s="4"/>
      <c r="D87" s="588"/>
      <c r="E87" s="582"/>
      <c r="F87" s="582"/>
      <c r="G87" s="587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4"/>
    </row>
    <row r="88" spans="3:21" ht="12.7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3:21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3:21" ht="12.7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3:21" ht="12.7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8.75390625" style="1" customWidth="1"/>
    <col min="3" max="3" width="6.75390625" style="2" customWidth="1"/>
    <col min="4" max="4" width="48.25390625" style="3" customWidth="1"/>
    <col min="5" max="5" width="15.625" style="1" customWidth="1"/>
    <col min="6" max="6" width="14.75390625" style="4" customWidth="1"/>
    <col min="7" max="7" width="11.125" style="4" customWidth="1"/>
    <col min="8" max="8" width="17.375" style="4" customWidth="1"/>
    <col min="9" max="9" width="14.125" style="4" customWidth="1"/>
    <col min="10" max="10" width="9.125" style="4" customWidth="1"/>
    <col min="11" max="11" width="40.625" style="4" customWidth="1"/>
    <col min="12" max="12" width="18.125" style="4" customWidth="1"/>
    <col min="13" max="13" width="19.00390625" style="4" customWidth="1"/>
    <col min="14" max="14" width="8.00390625" style="4" customWidth="1"/>
    <col min="15" max="15" width="36.125" style="4" customWidth="1"/>
    <col min="16" max="16" width="19.00390625" style="4" customWidth="1"/>
    <col min="17" max="17" width="21.25390625" style="4" customWidth="1"/>
    <col min="18" max="18" width="16.375" style="4" customWidth="1"/>
    <col min="19" max="19" width="13.375" style="4" customWidth="1"/>
    <col min="20" max="20" width="14.625" style="4" customWidth="1"/>
    <col min="21" max="21" width="16.00390625" style="4" customWidth="1"/>
    <col min="22" max="22" width="12.25390625" style="4" customWidth="1"/>
    <col min="23" max="23" width="12.875" style="4" customWidth="1"/>
    <col min="24" max="24" width="19.625" style="4" customWidth="1"/>
    <col min="25" max="25" width="14.75390625" style="4" customWidth="1"/>
    <col min="26" max="26" width="19.875" style="4" customWidth="1"/>
    <col min="27" max="27" width="16.125" style="4" customWidth="1"/>
    <col min="28" max="28" width="16.375" style="4" customWidth="1"/>
    <col min="29" max="29" width="14.625" style="4" customWidth="1"/>
    <col min="30" max="16384" width="9.125" style="4" customWidth="1"/>
  </cols>
  <sheetData>
    <row r="1" ht="12.75">
      <c r="E1" s="357" t="s">
        <v>309</v>
      </c>
    </row>
    <row r="2" ht="12.75">
      <c r="E2" s="357" t="s">
        <v>171</v>
      </c>
    </row>
    <row r="3" ht="12.75">
      <c r="E3" s="357" t="s">
        <v>172</v>
      </c>
    </row>
    <row r="4" ht="12.75">
      <c r="E4" s="357" t="s">
        <v>328</v>
      </c>
    </row>
    <row r="5" spans="1:8" ht="12.75">
      <c r="A5"/>
      <c r="B5"/>
      <c r="C5"/>
      <c r="D5"/>
      <c r="E5" s="622" t="s">
        <v>327</v>
      </c>
      <c r="F5"/>
      <c r="G5"/>
      <c r="H5"/>
    </row>
    <row r="6" spans="1:8" ht="12.75">
      <c r="A6"/>
      <c r="B6"/>
      <c r="C6"/>
      <c r="D6"/>
      <c r="E6" s="622"/>
      <c r="F6"/>
      <c r="G6"/>
      <c r="H6"/>
    </row>
    <row r="7" spans="1:8" ht="12.75">
      <c r="A7"/>
      <c r="B7" s="352" t="s">
        <v>142</v>
      </c>
      <c r="C7" s="352"/>
      <c r="D7" s="352"/>
      <c r="E7" s="352"/>
      <c r="F7"/>
      <c r="G7"/>
      <c r="H7"/>
    </row>
    <row r="8" spans="1:8" ht="12.75">
      <c r="A8"/>
      <c r="B8" s="352" t="s">
        <v>143</v>
      </c>
      <c r="C8" s="352"/>
      <c r="D8" s="352"/>
      <c r="E8" s="352"/>
      <c r="F8"/>
      <c r="G8"/>
      <c r="H8"/>
    </row>
    <row r="9" spans="1:8" ht="12.75">
      <c r="A9"/>
      <c r="B9" s="352" t="s">
        <v>157</v>
      </c>
      <c r="C9" s="352"/>
      <c r="D9" s="352"/>
      <c r="E9" s="352"/>
      <c r="F9"/>
      <c r="G9"/>
      <c r="H9"/>
    </row>
    <row r="10" spans="1:8" ht="12.75">
      <c r="A10"/>
      <c r="B10"/>
      <c r="C10"/>
      <c r="D10"/>
      <c r="E10"/>
      <c r="F10"/>
      <c r="G10"/>
      <c r="H10"/>
    </row>
    <row r="11" spans="1:8" ht="13.5" thickBot="1">
      <c r="A11"/>
      <c r="B11"/>
      <c r="C11"/>
      <c r="D11"/>
      <c r="E11"/>
      <c r="F11"/>
      <c r="G11"/>
      <c r="H11"/>
    </row>
    <row r="12" spans="1:8" ht="12.75">
      <c r="A12" s="153" t="s">
        <v>119</v>
      </c>
      <c r="B12" s="153" t="s">
        <v>120</v>
      </c>
      <c r="C12" s="225" t="s">
        <v>145</v>
      </c>
      <c r="D12" s="184" t="s">
        <v>146</v>
      </c>
      <c r="E12" s="356" t="s">
        <v>147</v>
      </c>
      <c r="F12" s="342"/>
      <c r="G12" s="342"/>
      <c r="H12" s="342"/>
    </row>
    <row r="13" spans="1:8" ht="13.5" thickBot="1">
      <c r="A13" s="129"/>
      <c r="B13" s="128"/>
      <c r="C13" s="129"/>
      <c r="D13" s="15"/>
      <c r="E13" s="227" t="s">
        <v>168</v>
      </c>
      <c r="F13" s="342"/>
      <c r="G13" s="342"/>
      <c r="H13" s="342"/>
    </row>
    <row r="14" spans="1:8" ht="12.75">
      <c r="A14" s="171"/>
      <c r="B14" s="615"/>
      <c r="C14" s="615"/>
      <c r="D14" s="616"/>
      <c r="E14" s="228"/>
      <c r="F14" s="49"/>
      <c r="G14" s="49"/>
      <c r="H14" s="49"/>
    </row>
    <row r="15" spans="1:8" ht="15">
      <c r="A15" s="208"/>
      <c r="B15" s="614" t="s">
        <v>121</v>
      </c>
      <c r="C15" s="614"/>
      <c r="D15" s="619"/>
      <c r="E15" s="358">
        <f>SUM(E17,E20)</f>
        <v>259894</v>
      </c>
      <c r="F15" s="340"/>
      <c r="G15" s="343"/>
      <c r="H15" s="340"/>
    </row>
    <row r="16" spans="1:8" ht="6" customHeight="1" thickBot="1">
      <c r="A16" s="211"/>
      <c r="B16" s="614"/>
      <c r="C16" s="614"/>
      <c r="D16" s="619"/>
      <c r="E16" s="261"/>
      <c r="F16" s="344"/>
      <c r="G16" s="343"/>
      <c r="H16" s="344"/>
    </row>
    <row r="17" spans="1:8" ht="15.75" thickBot="1">
      <c r="A17" s="363">
        <v>600</v>
      </c>
      <c r="B17" s="148"/>
      <c r="C17" s="27"/>
      <c r="D17" s="149" t="s">
        <v>17</v>
      </c>
      <c r="E17" s="217">
        <f>(E18)</f>
        <v>236900</v>
      </c>
      <c r="F17" s="345"/>
      <c r="G17" s="343"/>
      <c r="H17" s="345"/>
    </row>
    <row r="18" spans="1:8" ht="15.75" thickBot="1">
      <c r="A18" s="234"/>
      <c r="B18" s="235">
        <v>60014</v>
      </c>
      <c r="C18" s="215"/>
      <c r="D18" s="149" t="s">
        <v>148</v>
      </c>
      <c r="E18" s="173">
        <f>SUM(E19)</f>
        <v>236900</v>
      </c>
      <c r="F18" s="311"/>
      <c r="G18" s="346"/>
      <c r="H18" s="311"/>
    </row>
    <row r="19" spans="1:8" ht="13.5" thickBot="1">
      <c r="A19" s="238"/>
      <c r="B19" s="239"/>
      <c r="C19" s="240">
        <v>4300</v>
      </c>
      <c r="D19" s="241" t="s">
        <v>16</v>
      </c>
      <c r="E19" s="347">
        <v>236900</v>
      </c>
      <c r="F19" s="109"/>
      <c r="G19" s="346"/>
      <c r="H19" s="109"/>
    </row>
    <row r="20" spans="1:8" ht="15.75" thickBot="1">
      <c r="A20" s="363">
        <v>754</v>
      </c>
      <c r="B20" s="42"/>
      <c r="C20" s="42"/>
      <c r="D20" s="177" t="s">
        <v>52</v>
      </c>
      <c r="E20" s="143">
        <f>SUM(E21)</f>
        <v>22994</v>
      </c>
      <c r="F20" s="340"/>
      <c r="G20" s="343"/>
      <c r="H20" s="340"/>
    </row>
    <row r="21" spans="1:8" ht="15.75" thickBot="1">
      <c r="A21" s="171"/>
      <c r="B21" s="182">
        <v>75414</v>
      </c>
      <c r="C21" s="19"/>
      <c r="D21" s="248" t="s">
        <v>149</v>
      </c>
      <c r="E21" s="253">
        <f>SUM(E22:E25)</f>
        <v>22994</v>
      </c>
      <c r="F21" s="344"/>
      <c r="G21" s="343"/>
      <c r="H21" s="344"/>
    </row>
    <row r="22" spans="1:8" ht="12.75">
      <c r="A22" s="211"/>
      <c r="B22" s="15"/>
      <c r="C22" s="153">
        <v>4010</v>
      </c>
      <c r="D22" s="154" t="s">
        <v>150</v>
      </c>
      <c r="E22" s="253">
        <v>17542</v>
      </c>
      <c r="F22" s="344"/>
      <c r="G22" s="346"/>
      <c r="H22" s="344"/>
    </row>
    <row r="23" spans="1:8" ht="12.75">
      <c r="A23" s="211"/>
      <c r="B23" s="15"/>
      <c r="C23" s="129">
        <v>4110</v>
      </c>
      <c r="D23" s="158" t="s">
        <v>151</v>
      </c>
      <c r="E23" s="257">
        <v>3022</v>
      </c>
      <c r="F23" s="344"/>
      <c r="G23" s="346"/>
      <c r="H23" s="344"/>
    </row>
    <row r="24" spans="1:7" ht="12.75">
      <c r="A24" s="211"/>
      <c r="B24" s="15"/>
      <c r="C24" s="129">
        <v>4120</v>
      </c>
      <c r="D24" s="158" t="s">
        <v>46</v>
      </c>
      <c r="E24" s="257">
        <v>430</v>
      </c>
      <c r="F24" s="344"/>
      <c r="G24" s="346"/>
    </row>
    <row r="25" spans="1:7" ht="13.5" thickBot="1">
      <c r="A25" s="193"/>
      <c r="B25" s="222"/>
      <c r="C25" s="141">
        <v>4170</v>
      </c>
      <c r="D25" s="187" t="s">
        <v>159</v>
      </c>
      <c r="E25" s="261">
        <v>2000</v>
      </c>
      <c r="F25" s="344"/>
      <c r="G25" s="346"/>
    </row>
    <row r="26" spans="1:8" ht="12.75">
      <c r="A26"/>
      <c r="B26"/>
      <c r="C26"/>
      <c r="D26"/>
      <c r="E26"/>
      <c r="F26"/>
      <c r="G26"/>
      <c r="H26"/>
    </row>
    <row r="27" spans="1:8" ht="12.75">
      <c r="A27"/>
      <c r="B27"/>
      <c r="C27"/>
      <c r="D27" s="263"/>
      <c r="E27" s="264"/>
      <c r="F27" s="264"/>
      <c r="G27" s="265"/>
      <c r="H27"/>
    </row>
    <row r="28" spans="1:8" ht="12.75">
      <c r="A28"/>
      <c r="B28"/>
      <c r="C28"/>
      <c r="D28"/>
      <c r="E28" s="264"/>
      <c r="F28" s="264"/>
      <c r="G28" s="265"/>
      <c r="H28"/>
    </row>
    <row r="29" spans="5:7" ht="12.75">
      <c r="E29" s="44"/>
      <c r="F29" s="44"/>
      <c r="G29" s="265"/>
    </row>
    <row r="30" spans="5:7" ht="12.75">
      <c r="E30" s="44"/>
      <c r="F30" s="44"/>
      <c r="G30" s="265"/>
    </row>
    <row r="31" spans="5:7" ht="12.75">
      <c r="E31" s="44"/>
      <c r="F31" s="44"/>
      <c r="G31" s="265"/>
    </row>
    <row r="32" spans="5:7" ht="12.75">
      <c r="E32" s="266"/>
      <c r="F32" s="267"/>
      <c r="G32" s="265"/>
    </row>
    <row r="33" spans="4:7" ht="15">
      <c r="D33" s="5"/>
      <c r="E33" s="103"/>
      <c r="F33" s="103"/>
      <c r="G33" s="268"/>
    </row>
  </sheetData>
  <mergeCells count="3">
    <mergeCell ref="B14:D14"/>
    <mergeCell ref="B15:D15"/>
    <mergeCell ref="B16:D1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magdam</cp:lastModifiedBy>
  <cp:lastPrinted>2005-02-02T08:21:19Z</cp:lastPrinted>
  <dcterms:created xsi:type="dcterms:W3CDTF">2005-01-31T14:20:59Z</dcterms:created>
  <dcterms:modified xsi:type="dcterms:W3CDTF">2005-01-31T20:03:10Z</dcterms:modified>
  <cp:category/>
  <cp:version/>
  <cp:contentType/>
  <cp:contentStatus/>
</cp:coreProperties>
</file>