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dochody" sheetId="1" r:id="rId1"/>
    <sheet name="wydatki" sheetId="2" r:id="rId2"/>
  </sheets>
  <definedNames/>
  <calcPr fullCalcOnLoad="1"/>
</workbook>
</file>

<file path=xl/sharedStrings.xml><?xml version="1.0" encoding="utf-8"?>
<sst xmlns="http://schemas.openxmlformats.org/spreadsheetml/2006/main" count="625" uniqueCount="282">
  <si>
    <t xml:space="preserve"> WYDATKI  WŁASNE  BUDŻETU  MIASTA  CZELADŹ</t>
  </si>
  <si>
    <t xml:space="preserve">DZIAŁ </t>
  </si>
  <si>
    <t>ROZDZIAŁ</t>
  </si>
  <si>
    <t>§</t>
  </si>
  <si>
    <t>W Y S Z C Z E G Ó L N I E N I E</t>
  </si>
  <si>
    <t>PLAN</t>
  </si>
  <si>
    <t>WYDATKI  OGÓŁEM</t>
  </si>
  <si>
    <t>010</t>
  </si>
  <si>
    <t>ROLNICTWO I ŁOWIECTWO</t>
  </si>
  <si>
    <t>O1030</t>
  </si>
  <si>
    <t>Izby Rolnicze</t>
  </si>
  <si>
    <t>Wpłaty gmin na rzecz izb rolniczych w wysokości 2% uzyskanych wpływów z podatku rolnego</t>
  </si>
  <si>
    <t>01095</t>
  </si>
  <si>
    <t>POZOSTAŁA DZIAŁALNOŚĆ</t>
  </si>
  <si>
    <t>Zakup usług pozostałych</t>
  </si>
  <si>
    <t>TRANSPORT I ŁĄCZNOŚĆ</t>
  </si>
  <si>
    <t>LOKALNY TRANSPORT ZBIOROWY</t>
  </si>
  <si>
    <t>2900</t>
  </si>
  <si>
    <t>Wpłaty gmin i powiatów na rzecz innych jednostek samorządu terytorialnego oraz związków gmin i związków powiatów na dofinansowanie zadań bieżących</t>
  </si>
  <si>
    <t>2650</t>
  </si>
  <si>
    <t>Dotacja przedmiotowa dla Zakładu Budżetowego</t>
  </si>
  <si>
    <t>DROGI PUBLICZNE GMINNE</t>
  </si>
  <si>
    <t xml:space="preserve">GOSPODARKA MIESZKANIOWA  </t>
  </si>
  <si>
    <t>ZAKŁADY GOSPODARKI MIESZKANIOWEJ     / ZBK /</t>
  </si>
  <si>
    <t>Wydatki inwestycyjne jednostek budżetowych</t>
  </si>
  <si>
    <t>Dotacje celowe z budżetu na finansowanie lub dofinansowanie kosztów realizacji inwestycji i zakupów inwestycyjnych zakładów budżetowych</t>
  </si>
  <si>
    <t>GOSPODARKA GRUNTAMI I NIERUCHOMOŚCIAMI</t>
  </si>
  <si>
    <t xml:space="preserve">              </t>
  </si>
  <si>
    <t>Różne opłaty i składki</t>
  </si>
  <si>
    <t>Kary i odszkodowania wypłacane na rzecz osób fizycznych</t>
  </si>
  <si>
    <t>Wydatki na zakupy inwestycyjne jednostek budżetowych</t>
  </si>
  <si>
    <t xml:space="preserve">DZIAŁALNOŚĆ USŁUGOWA </t>
  </si>
  <si>
    <t>PLANY ZAGOSP. PRZESTRZENNEGO-W.Urbanistyki i Gospodarki Nieruchomościami</t>
  </si>
  <si>
    <t>Wynagrodzenia bezosobowe</t>
  </si>
  <si>
    <t>PRACE GEODEZYJNE I KARTOGRAFICZNE /NIEINWESTYCYJNE/</t>
  </si>
  <si>
    <t>CMENTARZE</t>
  </si>
  <si>
    <t>ADMINISTRACJA PUBLICZNA</t>
  </si>
  <si>
    <t xml:space="preserve">RADY GMIN  /MIAST I MIAST NA PRAWACH POWIATU/ </t>
  </si>
  <si>
    <t>Różne wydatki na rzecz osób fizycznych</t>
  </si>
  <si>
    <t xml:space="preserve">Zakup materiałów i wyposażenia </t>
  </si>
  <si>
    <t>Podróże służbowe krajowe</t>
  </si>
  <si>
    <t>Podróże służbowe zagraniczne</t>
  </si>
  <si>
    <t xml:space="preserve">URZĘDY GMIN  /MIAST I MIAST NA PRAWACH POWIATU/ </t>
  </si>
  <si>
    <t>Nagrody i wydatki osobowe nie zaliczone do wynagrodzeń</t>
  </si>
  <si>
    <t xml:space="preserve">Wynagrodzenia osobowe pracowników </t>
  </si>
  <si>
    <t>Dodatkowe wynagrodzenie roczne</t>
  </si>
  <si>
    <t xml:space="preserve">Składki na ubezpieczenia społeczne </t>
  </si>
  <si>
    <t>Składki na Fundusz Pracy</t>
  </si>
  <si>
    <t>Wpłaty na PRFON</t>
  </si>
  <si>
    <t>Zakup energii</t>
  </si>
  <si>
    <t>Zakup usług remontowych</t>
  </si>
  <si>
    <t>Zakup usług zdrowotnych</t>
  </si>
  <si>
    <t>Odpisy na zakładowy fundusz świadczeń socjalnych</t>
  </si>
  <si>
    <t>POZOSTAŁA  DZIAŁALNOŚĆ</t>
  </si>
  <si>
    <t>BEZPIECZEŃSTWO PUBLICZNE I OCHRONA P/POŻ</t>
  </si>
  <si>
    <t>OCHOTNICZE STRAŻE POŻARNE</t>
  </si>
  <si>
    <t>OBRONA CYWILNA</t>
  </si>
  <si>
    <t xml:space="preserve">STRAŻ MIEJSKA </t>
  </si>
  <si>
    <t>DOCHODY OD OSÓB PRAWNYCH, OD OSÓB FIZYCZNYCH I OD INNYCH JEDNOSTEK NIE POSIADAJĄCYCH OSOBOWOŚCI PRAWNEJ ORAZ WYDATKI ZWIĄZANE Z ICH POBOREM</t>
  </si>
  <si>
    <t>POBÓR PODATKÓW, OPŁAT I NIEPODATKOWYCH NALEZNOŚCI BUDŻETOWYCH</t>
  </si>
  <si>
    <t>OBSŁUGA DŁUGU PUBLICZNEGO</t>
  </si>
  <si>
    <t>OBSŁUGA PAPIERÓW WARTOŚCIOWYCH, KREDYTÓW I POŻYCZEK JEDNOSTEK SAMORZĄDU TERYTORIALNEGO</t>
  </si>
  <si>
    <t>Odsetki i dyskonto od krajowych skarbowych papierów wartościowych oraz pożyczek i kredytów</t>
  </si>
  <si>
    <t>Rozliczenia z tytułu poręczeń i gwarancji udzielonych przez Skarb Państwa lub jednostkę samorzadu terytorialnego</t>
  </si>
  <si>
    <t>Wypłaty z tytułu poręczeń spłaty krajowych kredytów bankowych</t>
  </si>
  <si>
    <t>RÓŻNE ROZLICZENIA</t>
  </si>
  <si>
    <t>REZERWY OGÓLNE I CELOWE</t>
  </si>
  <si>
    <t>Rezerwy</t>
  </si>
  <si>
    <t>OŚWIATA I WYCHOWANIE</t>
  </si>
  <si>
    <t>SZKOŁY PODSTAWOWE</t>
  </si>
  <si>
    <t xml:space="preserve">Dotacja przedmiotowa z budżetu dla zakładu budżetowego  </t>
  </si>
  <si>
    <t>Dotecje celowe z budżetu na finansowanie lub dofinansowanie kosztów realizacji inwestycji i zakupów inwestycyjnych zakładów budżetowych</t>
  </si>
  <si>
    <t xml:space="preserve">PRZEDSZKOLA </t>
  </si>
  <si>
    <t>Zakup środków żywności</t>
  </si>
  <si>
    <t>GIMNAZJA</t>
  </si>
  <si>
    <t>Wpłaty na PFRON</t>
  </si>
  <si>
    <t>KOMISJE EGZAMINACYJNE</t>
  </si>
  <si>
    <t>DOKSZTAŁACANIE I DOSKONALENIE NAUCZYCIELI</t>
  </si>
  <si>
    <t>Stypendia i zasiłki dla studentów</t>
  </si>
  <si>
    <t>OCHRONA ZDROWIA</t>
  </si>
  <si>
    <t>PRZECIWDZIAŁANIE  ALKOHOLIZMOWI</t>
  </si>
  <si>
    <t>Dotacje celowe przekazane dla powiatu na zadania bieżące realizowane na podstawie porozumień /umów/ między jednostkami samorządu terytorialnego</t>
  </si>
  <si>
    <t>Dotacja celowa z budżetu na finansowanie lub dofinansowanie zadań zleconych do realizacji stowarzyszeniom</t>
  </si>
  <si>
    <t>IZBY  WYTRZEŹWIEŃ</t>
  </si>
  <si>
    <t>POMOC SPOŁECZNA</t>
  </si>
  <si>
    <t>PLACÓWKI OPIEKUŃCZO WYCHOWAWCZE</t>
  </si>
  <si>
    <t>OŚRODKI WSPARCIA</t>
  </si>
  <si>
    <t>ZASIŁKI I POMOC W NATURZE ORAZ SKŁADKI NA UBEZPIECZENIA SPOŁECZNE</t>
  </si>
  <si>
    <t>Świadczenia społeczne</t>
  </si>
  <si>
    <t>Zakup usług przez jednostki samorządu terytorialnego od innych jednostek samorządu terytorialnego</t>
  </si>
  <si>
    <t>DODATKI  MIESZKANIOWE</t>
  </si>
  <si>
    <t>OŚRODKI POMOCY SPOŁECZNEJ</t>
  </si>
  <si>
    <t>Zakup usłu zdrowotnych</t>
  </si>
  <si>
    <t>Usługi opiekuńcze i specjalistyczne usługi opiekuńcze</t>
  </si>
  <si>
    <t>POZOSTAŁE ZADANIA W ZAKRESIE OPIEKI SPOŁECZNEJ</t>
  </si>
  <si>
    <t>ŻŁOBKI</t>
  </si>
  <si>
    <t>EDUKACYJNA OPIEKA WYCHOWAWCZA</t>
  </si>
  <si>
    <t>ŚWIETLICE  SZKOLNE</t>
  </si>
  <si>
    <t>Zakup materiałów i wyposażenia</t>
  </si>
  <si>
    <t>KOLONIE I OBOZY ORAZ INNE FORMY WYPOCZYNKU DZIECI I MŁODZIEŻY SZKOLNEJ, A TAKŻE SZKOLENIA MŁODZIEŻY</t>
  </si>
  <si>
    <t>GOSPODARKA KOMUNALNA I OCHRONA ŚRODOWISKA</t>
  </si>
  <si>
    <t>OCZYSZCZANIE MIAST I WSI</t>
  </si>
  <si>
    <t>Dotacje przedmiotowe z budżetu dla Zakładu Budżetowego</t>
  </si>
  <si>
    <t>UTRZYMANIE ZIELENI W MIASTACH I GMINACH</t>
  </si>
  <si>
    <t>OŚWIETLENIE ULIC  PLACÓW  I DRÓG</t>
  </si>
  <si>
    <t>ZAKŁADY GOSPODARKI KOMUNALNEJ</t>
  </si>
  <si>
    <t>Dotacja przedmiotowa z budżetu dla zakładu budżetowego</t>
  </si>
  <si>
    <t>POZOSTAŁA DZIAŁALNOŚĆ - Wydz. Rozwoju Miasta</t>
  </si>
  <si>
    <t>KULTURA I OCHRONA DZIEDZICTWA NARODOWEGO</t>
  </si>
  <si>
    <t>POZOSTAŁE  ZADANIA  W  ZAKRESIE  KULTURY</t>
  </si>
  <si>
    <t xml:space="preserve"> BIBLIOTEKA</t>
  </si>
  <si>
    <t>KULTURA FIZYCZNA I SPORT</t>
  </si>
  <si>
    <t xml:space="preserve"> INSTYTUCJE KULTURY FIZYCZNEJ  - MOSIR</t>
  </si>
  <si>
    <t xml:space="preserve"> </t>
  </si>
  <si>
    <t>WYDATKI ZWIĄZANE Z REALIZACJĄ ZADAŃ</t>
  </si>
  <si>
    <t xml:space="preserve">ZLECONYCH Z ZAKRESU ADMINISTRACJI RZĄDOWEJ </t>
  </si>
  <si>
    <t>DZIAŁ</t>
  </si>
  <si>
    <t>Rozdział</t>
  </si>
  <si>
    <t>RAZEM WYDATKI</t>
  </si>
  <si>
    <t>Administracja publiczna</t>
  </si>
  <si>
    <t>Urzędy wojewódzkie</t>
  </si>
  <si>
    <t xml:space="preserve">Dodatkowe wynagrodzenia roczne </t>
  </si>
  <si>
    <t>Urzędy naczelnych organów władzy państwowej, kontroli i ochrony prawa oraz sądownictwa</t>
  </si>
  <si>
    <t>Urzędy naczelnych organów władzy państwowej, kontroli i ochrony prawa</t>
  </si>
  <si>
    <t>Pomoc społeczna</t>
  </si>
  <si>
    <t xml:space="preserve">Świadczenia społeczne </t>
  </si>
  <si>
    <t xml:space="preserve">Zakup usług pozostałych </t>
  </si>
  <si>
    <t xml:space="preserve">WYDATKI  ZWIĄZANE Z REALIZACJĄ PRZEZ GMINĘ ZADAŃ NA </t>
  </si>
  <si>
    <t>PODSTAWIE POROZUMIEŃ MIĘDZY JEDNOSTKAMI SAMORZĄDU TERYTORIALNEGO</t>
  </si>
  <si>
    <t xml:space="preserve">   &amp;</t>
  </si>
  <si>
    <t xml:space="preserve">                   W Y S Z C Z E G Ó L N I E N I E</t>
  </si>
  <si>
    <t xml:space="preserve">      Plan</t>
  </si>
  <si>
    <t>Obrona Cywilna</t>
  </si>
  <si>
    <t>Wynagrodzenia osobowe pracowników</t>
  </si>
  <si>
    <t>Składki na ubezpieczenia społeczne</t>
  </si>
  <si>
    <t>Śkładki na ubezpieczenia zdrowotne opłacane za osoby pobierające niektóre świadczenia z opieki społecznej oraz niektóre świadczenia rodzinne</t>
  </si>
  <si>
    <t>Składki na ubezpieczenia zdrowotne</t>
  </si>
  <si>
    <t>Zakup usług pozostałych w tym:</t>
  </si>
  <si>
    <t>Zakup pomocy naukowych, dydaktycznych i książek</t>
  </si>
  <si>
    <t>Zakup usług dostępu do sieci Internet</t>
  </si>
  <si>
    <t xml:space="preserve">Zasiłki i pomoc w naturze oraz składki na ubezpieczenie społeczne </t>
  </si>
  <si>
    <t>Nagrody o charakterze szczególnym niezaliczane do wynagrodzeń</t>
  </si>
  <si>
    <t>Stypendia oraz inne formy pomocy dla uczniów</t>
  </si>
  <si>
    <t>Dotacje celowe przekazane gminie na zadania bieżące realizowane na podstawie porozumień /umów/ między jednostkami samorządu terytorialnego</t>
  </si>
  <si>
    <t>6210</t>
  </si>
  <si>
    <t>ODDZIAŁY PRZEDSZKOLNE W SZKOŁACH PODSTAWOWYCH</t>
  </si>
  <si>
    <t>Skałdki na ubezpieczenia społeczne</t>
  </si>
  <si>
    <t>Stypendia różne</t>
  </si>
  <si>
    <t>Dotacja podmiotowa z budżetu dla samorządowej  instytucji kultury</t>
  </si>
  <si>
    <t>Zakup pomocy dydaktycznych</t>
  </si>
  <si>
    <t>Świadczenia rodzinne, zaliczka alimentacyjna oraz składki na ubezpieczenia emertytalne i rentowe z ubezpieczenia społecznego</t>
  </si>
  <si>
    <t>4300</t>
  </si>
  <si>
    <t>HANDEL</t>
  </si>
  <si>
    <t>Wpłaty od jednostek na fundusz celowy na finansowanie lub dofinansowanie zadań inwestycyjnych</t>
  </si>
  <si>
    <t>Komendy powiatowe Policji</t>
  </si>
  <si>
    <t>ZWALCZANIE NARKOMANII</t>
  </si>
  <si>
    <t>2006</t>
  </si>
  <si>
    <t>NA 2006 ROK</t>
  </si>
  <si>
    <t>do Zarządzenia</t>
  </si>
  <si>
    <t>Burmistrza Miasta</t>
  </si>
  <si>
    <t>Załacznik nr 2</t>
  </si>
  <si>
    <t xml:space="preserve">  </t>
  </si>
  <si>
    <t>NA ROK 2006</t>
  </si>
  <si>
    <t>3</t>
  </si>
  <si>
    <t>4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</si>
  <si>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</si>
  <si>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</si>
  <si>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</si>
  <si>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</si>
  <si>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0750</t>
  </si>
  <si>
    <t>Dochody z najmu i dzierżawy składników majątkowych Skarbu Państwa lub jednostek samorządu terytorialnego oraz innych umów o podobnym charakterze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</si>
  <si>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</si>
  <si>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</si>
  <si>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</si>
  <si>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nieruchomości</t>
  </si>
  <si>
    <t>0910</t>
  </si>
  <si>
    <t>Odsetki od nieterminowych wpłat z tytułu podatków i opłat</t>
  </si>
  <si>
    <t>DZIAŁALNOŚĆ USŁUGOWA</t>
  </si>
  <si>
    <t>Cmentarze</t>
  </si>
  <si>
    <t>0690</t>
  </si>
  <si>
    <t>Wpływy z różnych opłat</t>
  </si>
  <si>
    <t>Urzędy gmin / miast, miast na prawach powiatu /</t>
  </si>
  <si>
    <t>0830</t>
  </si>
  <si>
    <t>Wpływy z usług</t>
  </si>
  <si>
    <t>0970</t>
  </si>
  <si>
    <t>Wpływy z różnych dochodów</t>
  </si>
  <si>
    <t>Obrona cywilna</t>
  </si>
  <si>
    <t>2320</t>
  </si>
  <si>
    <t xml:space="preserve">Dotacje celowe otrzymane z powiatu na zadania bieżące realizowane na podstawie porozumień /umów/ między jednostkami samorządu terytorialnego </t>
  </si>
  <si>
    <t>Straż Miejska</t>
  </si>
  <si>
    <t>0570</t>
  </si>
  <si>
    <t>Grzywny, mandaty i inne kary pieniężne od ludności</t>
  </si>
  <si>
    <t>DOCHODY OD OSÓB PRAWNYCH , OD OSÓB FIZYCZNYCH I OD INNYCH JEDNOSTEK NIE POSIADAJĄCYCH OSOBOWOŚCI PRAWNEJ</t>
  </si>
  <si>
    <t>Wpływy z podatku dochodowego od osób fizycznych, wpływy zryczałtowanego podatku dochodowego oraz wpływy z karty podatkowej</t>
  </si>
  <si>
    <t>0350</t>
  </si>
  <si>
    <t>Podatek od działalności gospodarczej osób fizycznych, opłacany w formie karty podatkowej</t>
  </si>
  <si>
    <t>Wpływy z podatku rolnego,podatku leśnego,podatku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</si>
  <si>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</si>
  <si>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</si>
  <si>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</si>
  <si>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</si>
  <si>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0340</t>
  </si>
  <si>
    <t>Podatek od środków transportowych</t>
  </si>
  <si>
    <t>0500</t>
  </si>
  <si>
    <t>Podatek od czynności cywilnoprawnych</t>
  </si>
  <si>
    <t>Odsetki od nieterminowych wpłat  z tytułu podatków i opłat</t>
  </si>
  <si>
    <t xml:space="preserve">Wpływy z podatku rolnego, podatku leśnego, podatku od spadków i darowizn, podatku od czynności cywilnoprawnych oraz podatków i opłat lokalnych od osób fizycznych 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</si>
  <si>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</si>
  <si>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</si>
  <si>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</si>
  <si>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</si>
  <si>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</si>
  <si>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</si>
  <si>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0450</t>
  </si>
  <si>
    <t>Wpływy z opłaty administracyjnej za czynności urzędowe</t>
  </si>
  <si>
    <t>0490</t>
  </si>
  <si>
    <t>Wpływy z innych lokalnych opłat pobieranych przez jedn. Samorządu Terytorialnego na podstawie odrębnych ustaw</t>
  </si>
  <si>
    <t>0590</t>
  </si>
  <si>
    <t>Wpływy z opłat za koncesje i licencje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</si>
  <si>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</si>
  <si>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</si>
  <si>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</si>
  <si>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</si>
  <si>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alkoholu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</si>
  <si>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</si>
  <si>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</si>
  <si>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</si>
  <si>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</si>
  <si>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</si>
  <si>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 finansowe</t>
  </si>
  <si>
    <t>0920</t>
  </si>
  <si>
    <t>Pozostałe odsetki</t>
  </si>
  <si>
    <t>Szkoły Podstawowe</t>
  </si>
  <si>
    <t>Przedszkola</t>
  </si>
  <si>
    <t>Gimnazja</t>
  </si>
  <si>
    <t>2310</t>
  </si>
  <si>
    <t>Dotacje celowe otrzymane z gminy na zadania bieżące realizowane na podstawie porozumień (umów) między jednostkami samorządu terytorialnego</t>
  </si>
  <si>
    <t>Ośrodki wsparcia</t>
  </si>
  <si>
    <t>Zasiłki i pomoc w naturze oraz składki na ubezpieczenia społeczne i zdrowotne</t>
  </si>
  <si>
    <t>Świetlice szkolne</t>
  </si>
  <si>
    <t>Kolonie i obozy oraz inne formy wypoczynku dzieci i młodzieży szkolnej</t>
  </si>
  <si>
    <t xml:space="preserve">Wpływy z usług            </t>
  </si>
  <si>
    <t>Wpływy i wydatki związane z gromadzeniem środków z opłaty produktowej</t>
  </si>
  <si>
    <t>0400</t>
  </si>
  <si>
    <t xml:space="preserve">Wpływy z opłaty produktowej </t>
  </si>
  <si>
    <t>Pozostała działalność</t>
  </si>
  <si>
    <t>6298</t>
  </si>
  <si>
    <t>Środki na dofinansowanie własnych inwestycji gminy (związków gmin), powiatów (związków powiatów), samorządów województw, pozyskane z innych źródeł</t>
  </si>
  <si>
    <t>Instytucje kultury fizycznej</t>
  </si>
  <si>
    <t>Część oświatowa subwencji ogólnej dla jednostek samorządu terytorialnego</t>
  </si>
  <si>
    <t>2920</t>
  </si>
  <si>
    <t>Subwencje ogólne z budżetu państwa</t>
  </si>
  <si>
    <t>Część równoważąca subwencji ogólnej dla gmin</t>
  </si>
  <si>
    <t>2440</t>
  </si>
  <si>
    <t>Dotacje otrzymane z funduszy celowych na realizację zadań bieżących jednostek sektora finansów publicznych</t>
  </si>
  <si>
    <t>Dotacje celowe otrzymane z budżetu państwa na realizację zadań bieżących z zakresu administracji rządowej oraz innych zadań zleconych gminie ustawami</t>
  </si>
  <si>
    <t>URZĘDY NACZELNYCH ORGANÓW WŁADZY PAŃSTWOWEJ, KONTROLI I OCHRONY PRAWA ORAZ SĄDOWNICTWA</t>
  </si>
  <si>
    <t xml:space="preserve">POMOC SPOŁECZNA </t>
  </si>
  <si>
    <t xml:space="preserve">Składki na ubezpieczenia zdrowotne opłacane za osoby pobierające niektóre świadczenia z pomocy społecznej </t>
  </si>
  <si>
    <t>Zasiłki i pomoc w naturze oraz składki na ubezpieczenie społeczne i zdrowotne</t>
  </si>
  <si>
    <t>2030</t>
  </si>
  <si>
    <t>Dotacje celowe otrzymane z budżetu państwa na realizację własnych zadań bieżących gmin (związków gmin)</t>
  </si>
  <si>
    <t>Ośrodki pomocy społecznej</t>
  </si>
  <si>
    <t>SUBWENCJE</t>
  </si>
  <si>
    <t xml:space="preserve">ŚRODKI Z FUNDUSZY CELOWYCH </t>
  </si>
  <si>
    <t>DOTACJE CELOWE Z BUDŻETU PAŃSTWA</t>
  </si>
  <si>
    <t>Załacznik nr 1</t>
  </si>
  <si>
    <t>Świadczenia rodzinne, zaliczka alimentacyjna oraz składki na ubezpieczenia emerytalne i rentowe z ubezpieczenia społecznego</t>
  </si>
  <si>
    <t>PLAN DOCHODÓW  BUDŻETU MIASTA CZELADŹ</t>
  </si>
  <si>
    <t>Załacznik nr 3</t>
  </si>
  <si>
    <t>Załacznik nr 4</t>
  </si>
  <si>
    <t xml:space="preserve"> DOCHODY WŁASNE OGÓŁEM</t>
  </si>
  <si>
    <t xml:space="preserve"> SUBWENCJE Z BUDŻETU PAŃSTWA</t>
  </si>
  <si>
    <t xml:space="preserve"> ŚRODKI Z FUNDUSZY CELOWYCH </t>
  </si>
  <si>
    <t xml:space="preserve"> DOTACJE CELOWE Z BUDŻETU PAŃSTWA OGÓŁEM</t>
  </si>
  <si>
    <t xml:space="preserve"> DOTACJE NA ZADANIA Z ZAKRESU ADMINISTRACJI RZĄDOWEJ ORAZ INNE ZLECONE USTAWAMI</t>
  </si>
  <si>
    <t xml:space="preserve"> DOTACJE CELOWE OTRZYMANE NA FINANSOWANIE LUB DOFINANSOWANIE ZADAŃ WŁASNYCH </t>
  </si>
  <si>
    <t xml:space="preserve"> DOCHODY OGÓŁEM</t>
  </si>
  <si>
    <t>DOCHODY WŁASNE OGÓŁEM</t>
  </si>
  <si>
    <t>OCHRONA ZABYTKÓW I OPIEKA NAD ZABYTKAMI - W.Rozwoju Miasta</t>
  </si>
  <si>
    <t>nr 4/2006 z dnia</t>
  </si>
  <si>
    <t>17 stycznia 2006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</si>
</sst>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\ _z_ł_-;_-@_-"/>
    <numFmt numFmtId="165" formatCode="#,##0.0"/>
    <numFmt numFmtId="166" formatCode="#,##0.0_ ;\-#,##0.0\ "/>
    <numFmt numFmtId="167" formatCode="#,##0_ ;\-#,##0\ 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"/>
  </numFmts>
  <fonts count="15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color indexed="8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sz val="8"/>
      <name val="Arial CE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5">
    <xf numFmtId="0" fontId="0" fillId="0" borderId="0" xfId="0" applyAlignment="1">
      <alignment/>
    </xf>
    <xf numFmtId="0" fontId="0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right" vertical="top"/>
    </xf>
    <xf numFmtId="0" fontId="0" fillId="0" borderId="1" xfId="0" applyFont="1" applyFill="1" applyBorder="1" applyAlignment="1">
      <alignment vertical="top"/>
    </xf>
    <xf numFmtId="0" fontId="0" fillId="0" borderId="2" xfId="0" applyFont="1" applyFill="1" applyBorder="1" applyAlignment="1">
      <alignment vertical="top"/>
    </xf>
    <xf numFmtId="0" fontId="1" fillId="0" borderId="2" xfId="0" applyFont="1" applyFill="1" applyBorder="1" applyAlignment="1">
      <alignment horizontal="right" vertical="top"/>
    </xf>
    <xf numFmtId="3" fontId="1" fillId="0" borderId="2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center" vertical="top"/>
    </xf>
    <xf numFmtId="3" fontId="1" fillId="0" borderId="4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right" vertical="top"/>
    </xf>
    <xf numFmtId="0" fontId="1" fillId="0" borderId="4" xfId="0" applyNumberFormat="1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center" vertical="top"/>
    </xf>
    <xf numFmtId="3" fontId="1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 horizontal="center" vertical="top"/>
    </xf>
    <xf numFmtId="3" fontId="2" fillId="0" borderId="0" xfId="0" applyNumberFormat="1" applyFont="1" applyFill="1" applyBorder="1" applyAlignment="1">
      <alignment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167" fontId="0" fillId="0" borderId="0" xfId="0" applyNumberFormat="1" applyFont="1" applyFill="1" applyBorder="1" applyAlignment="1">
      <alignment horizontal="right" vertical="top"/>
    </xf>
    <xf numFmtId="0" fontId="1" fillId="0" borderId="8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1" fillId="0" borderId="7" xfId="0" applyFont="1" applyFill="1" applyBorder="1" applyAlignment="1">
      <alignment horizontal="right" vertical="top"/>
    </xf>
    <xf numFmtId="49" fontId="1" fillId="0" borderId="2" xfId="0" applyNumberFormat="1" applyFont="1" applyFill="1" applyBorder="1" applyAlignment="1">
      <alignment horizontal="right" vertical="top"/>
    </xf>
    <xf numFmtId="0" fontId="1" fillId="0" borderId="9" xfId="0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right" vertical="top"/>
    </xf>
    <xf numFmtId="0" fontId="1" fillId="0" borderId="6" xfId="0" applyFont="1" applyFill="1" applyBorder="1" applyAlignment="1">
      <alignment horizontal="right" vertical="top"/>
    </xf>
    <xf numFmtId="0" fontId="1" fillId="0" borderId="13" xfId="0" applyFont="1" applyFill="1" applyBorder="1" applyAlignment="1">
      <alignment horizontal="right" vertical="top"/>
    </xf>
    <xf numFmtId="0" fontId="1" fillId="0" borderId="8" xfId="0" applyFont="1" applyFill="1" applyBorder="1" applyAlignment="1">
      <alignment horizontal="right" vertical="top"/>
    </xf>
    <xf numFmtId="0" fontId="0" fillId="0" borderId="2" xfId="0" applyFont="1" applyFill="1" applyBorder="1" applyAlignment="1">
      <alignment horizontal="right" vertical="top"/>
    </xf>
    <xf numFmtId="0" fontId="1" fillId="0" borderId="3" xfId="0" applyFont="1" applyFill="1" applyBorder="1" applyAlignment="1">
      <alignment horizontal="right" vertical="top"/>
    </xf>
    <xf numFmtId="0" fontId="1" fillId="0" borderId="5" xfId="0" applyFont="1" applyFill="1" applyBorder="1" applyAlignment="1">
      <alignment horizontal="right" vertical="top"/>
    </xf>
    <xf numFmtId="0" fontId="1" fillId="0" borderId="4" xfId="0" applyFont="1" applyFill="1" applyBorder="1" applyAlignment="1">
      <alignment horizontal="right" vertical="top" wrapText="1"/>
    </xf>
    <xf numFmtId="3" fontId="0" fillId="0" borderId="4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3" fontId="0" fillId="0" borderId="9" xfId="0" applyNumberFormat="1" applyFont="1" applyFill="1" applyBorder="1" applyAlignment="1">
      <alignment vertical="top"/>
    </xf>
    <xf numFmtId="0" fontId="0" fillId="0" borderId="14" xfId="0" applyFont="1" applyFill="1" applyBorder="1" applyAlignment="1">
      <alignment vertical="top"/>
    </xf>
    <xf numFmtId="0" fontId="0" fillId="0" borderId="8" xfId="0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0" fontId="1" fillId="0" borderId="15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vertical="top"/>
    </xf>
    <xf numFmtId="49" fontId="1" fillId="0" borderId="5" xfId="0" applyNumberFormat="1" applyFont="1" applyFill="1" applyBorder="1" applyAlignment="1">
      <alignment horizontal="right" vertical="top"/>
    </xf>
    <xf numFmtId="0" fontId="4" fillId="0" borderId="6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vertical="top"/>
    </xf>
    <xf numFmtId="3" fontId="1" fillId="0" borderId="9" xfId="0" applyNumberFormat="1" applyFont="1" applyFill="1" applyBorder="1" applyAlignment="1">
      <alignment vertical="top"/>
    </xf>
    <xf numFmtId="0" fontId="0" fillId="0" borderId="0" xfId="0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right" vertical="top"/>
    </xf>
    <xf numFmtId="49" fontId="1" fillId="0" borderId="3" xfId="0" applyNumberFormat="1" applyFont="1" applyFill="1" applyBorder="1" applyAlignment="1">
      <alignment horizontal="right" vertical="top"/>
    </xf>
    <xf numFmtId="0" fontId="1" fillId="0" borderId="6" xfId="0" applyFont="1" applyFill="1" applyBorder="1" applyAlignment="1">
      <alignment vertical="top"/>
    </xf>
    <xf numFmtId="3" fontId="1" fillId="0" borderId="7" xfId="0" applyNumberFormat="1" applyFont="1" applyFill="1" applyBorder="1" applyAlignment="1">
      <alignment vertical="top"/>
    </xf>
    <xf numFmtId="3" fontId="0" fillId="0" borderId="0" xfId="0" applyNumberFormat="1" applyFont="1" applyBorder="1" applyAlignment="1">
      <alignment horizontal="right" vertical="top"/>
    </xf>
    <xf numFmtId="0" fontId="1" fillId="0" borderId="0" xfId="0" applyFont="1" applyFill="1" applyBorder="1" applyAlignment="1">
      <alignment vertical="top"/>
    </xf>
    <xf numFmtId="0" fontId="1" fillId="0" borderId="15" xfId="0" applyFont="1" applyFill="1" applyBorder="1" applyAlignment="1">
      <alignment horizontal="left" vertical="top" wrapText="1"/>
    </xf>
    <xf numFmtId="3" fontId="1" fillId="0" borderId="2" xfId="0" applyNumberFormat="1" applyFont="1" applyFill="1" applyBorder="1" applyAlignment="1">
      <alignment vertical="top"/>
    </xf>
    <xf numFmtId="0" fontId="0" fillId="0" borderId="3" xfId="0" applyFont="1" applyFill="1" applyBorder="1" applyAlignment="1">
      <alignment vertical="top"/>
    </xf>
    <xf numFmtId="3" fontId="0" fillId="0" borderId="2" xfId="0" applyNumberFormat="1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0" fontId="0" fillId="0" borderId="6" xfId="0" applyFont="1" applyFill="1" applyBorder="1" applyAlignment="1">
      <alignment vertical="top"/>
    </xf>
    <xf numFmtId="0" fontId="0" fillId="0" borderId="15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/>
    </xf>
    <xf numFmtId="0" fontId="1" fillId="0" borderId="15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3" fontId="1" fillId="0" borderId="4" xfId="0" applyNumberFormat="1" applyFont="1" applyFill="1" applyBorder="1" applyAlignment="1">
      <alignment vertical="top"/>
    </xf>
    <xf numFmtId="3" fontId="2" fillId="0" borderId="0" xfId="0" applyNumberFormat="1" applyFont="1" applyBorder="1" applyAlignment="1">
      <alignment horizontal="right" vertical="top"/>
    </xf>
    <xf numFmtId="0" fontId="1" fillId="0" borderId="13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/>
    </xf>
    <xf numFmtId="3" fontId="0" fillId="0" borderId="2" xfId="0" applyNumberFormat="1" applyFont="1" applyBorder="1" applyAlignment="1">
      <alignment vertical="top"/>
    </xf>
    <xf numFmtId="0" fontId="1" fillId="0" borderId="6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vertical="top"/>
    </xf>
    <xf numFmtId="0" fontId="4" fillId="0" borderId="7" xfId="0" applyFont="1" applyFill="1" applyBorder="1" applyAlignment="1">
      <alignment vertical="top"/>
    </xf>
    <xf numFmtId="0" fontId="6" fillId="0" borderId="13" xfId="0" applyFont="1" applyFill="1" applyBorder="1" applyAlignment="1">
      <alignment vertical="top"/>
    </xf>
    <xf numFmtId="3" fontId="1" fillId="0" borderId="13" xfId="0" applyNumberFormat="1" applyFont="1" applyFill="1" applyBorder="1" applyAlignment="1">
      <alignment vertical="top"/>
    </xf>
    <xf numFmtId="3" fontId="0" fillId="0" borderId="4" xfId="0" applyNumberFormat="1" applyBorder="1" applyAlignment="1">
      <alignment vertical="top"/>
    </xf>
    <xf numFmtId="3" fontId="1" fillId="0" borderId="0" xfId="0" applyNumberFormat="1" applyFont="1" applyFill="1" applyBorder="1" applyAlignment="1">
      <alignment horizontal="center" vertical="top"/>
    </xf>
    <xf numFmtId="3" fontId="2" fillId="0" borderId="0" xfId="0" applyNumberFormat="1" applyFont="1" applyBorder="1" applyAlignment="1">
      <alignment vertical="top"/>
    </xf>
    <xf numFmtId="3" fontId="2" fillId="0" borderId="0" xfId="0" applyNumberFormat="1" applyFont="1" applyBorder="1" applyAlignment="1">
      <alignment vertical="top"/>
    </xf>
    <xf numFmtId="3" fontId="0" fillId="0" borderId="0" xfId="0" applyNumberFormat="1" applyBorder="1" applyAlignment="1">
      <alignment vertical="top"/>
    </xf>
    <xf numFmtId="0" fontId="4" fillId="0" borderId="2" xfId="0" applyFont="1" applyFill="1" applyBorder="1" applyAlignment="1">
      <alignment vertical="top"/>
    </xf>
    <xf numFmtId="0" fontId="1" fillId="0" borderId="6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/>
    </xf>
    <xf numFmtId="0" fontId="1" fillId="0" borderId="9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/>
    </xf>
    <xf numFmtId="0" fontId="1" fillId="0" borderId="2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/>
    </xf>
    <xf numFmtId="0" fontId="1" fillId="0" borderId="7" xfId="0" applyFont="1" applyFill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0" fillId="0" borderId="0" xfId="0" applyBorder="1" applyAlignment="1">
      <alignment horizontal="right" vertical="top"/>
    </xf>
    <xf numFmtId="167" fontId="2" fillId="0" borderId="0" xfId="0" applyNumberFormat="1" applyFont="1" applyBorder="1" applyAlignment="1">
      <alignment vertical="top"/>
    </xf>
    <xf numFmtId="167" fontId="2" fillId="0" borderId="0" xfId="0" applyNumberFormat="1" applyFont="1" applyBorder="1" applyAlignment="1">
      <alignment horizontal="right" vertical="top"/>
    </xf>
    <xf numFmtId="167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right" vertical="top"/>
    </xf>
    <xf numFmtId="0" fontId="0" fillId="0" borderId="5" xfId="0" applyFont="1" applyFill="1" applyBorder="1" applyAlignment="1">
      <alignment vertical="top"/>
    </xf>
    <xf numFmtId="0" fontId="8" fillId="0" borderId="6" xfId="0" applyFont="1" applyFill="1" applyBorder="1" applyAlignment="1">
      <alignment vertical="top" wrapText="1"/>
    </xf>
    <xf numFmtId="3" fontId="0" fillId="0" borderId="7" xfId="0" applyNumberFormat="1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0" fillId="0" borderId="9" xfId="0" applyFont="1" applyFill="1" applyBorder="1" applyAlignment="1">
      <alignment vertical="top"/>
    </xf>
    <xf numFmtId="0" fontId="6" fillId="0" borderId="9" xfId="0" applyFont="1" applyFill="1" applyBorder="1" applyAlignment="1">
      <alignment vertical="top"/>
    </xf>
    <xf numFmtId="0" fontId="6" fillId="0" borderId="15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3" fontId="1" fillId="0" borderId="13" xfId="0" applyNumberFormat="1" applyFont="1" applyFill="1" applyBorder="1" applyAlignment="1">
      <alignment horizontal="right" vertical="top"/>
    </xf>
    <xf numFmtId="0" fontId="4" fillId="0" borderId="7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/>
    </xf>
    <xf numFmtId="0" fontId="6" fillId="0" borderId="7" xfId="0" applyFont="1" applyFill="1" applyBorder="1" applyAlignment="1">
      <alignment vertical="top"/>
    </xf>
    <xf numFmtId="3" fontId="1" fillId="0" borderId="10" xfId="0" applyNumberFormat="1" applyFont="1" applyFill="1" applyBorder="1" applyAlignment="1">
      <alignment vertical="top"/>
    </xf>
    <xf numFmtId="0" fontId="0" fillId="0" borderId="3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/>
    </xf>
    <xf numFmtId="3" fontId="1" fillId="0" borderId="12" xfId="0" applyNumberFormat="1" applyFont="1" applyFill="1" applyBorder="1" applyAlignment="1">
      <alignment vertical="top"/>
    </xf>
    <xf numFmtId="0" fontId="6" fillId="0" borderId="6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4" fontId="1" fillId="0" borderId="0" xfId="0" applyNumberFormat="1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2" fillId="0" borderId="0" xfId="0" applyFont="1" applyBorder="1" applyAlignment="1">
      <alignment horizontal="left" vertical="top"/>
    </xf>
    <xf numFmtId="0" fontId="0" fillId="0" borderId="0" xfId="0" applyAlignment="1">
      <alignment vertical="top"/>
    </xf>
    <xf numFmtId="3" fontId="0" fillId="0" borderId="0" xfId="0" applyNumberFormat="1" applyFont="1" applyAlignment="1">
      <alignment vertical="top"/>
    </xf>
    <xf numFmtId="0" fontId="1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1" fillId="2" borderId="2" xfId="0" applyFont="1" applyFill="1" applyBorder="1" applyAlignment="1">
      <alignment horizontal="center" vertical="top"/>
    </xf>
    <xf numFmtId="0" fontId="1" fillId="0" borderId="10" xfId="0" applyFont="1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10" xfId="0" applyFont="1" applyBorder="1" applyAlignment="1">
      <alignment vertical="top"/>
    </xf>
    <xf numFmtId="0" fontId="1" fillId="2" borderId="4" xfId="0" applyFont="1" applyFill="1" applyBorder="1" applyAlignment="1">
      <alignment vertical="top"/>
    </xf>
    <xf numFmtId="0" fontId="1" fillId="0" borderId="1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3" fontId="1" fillId="0" borderId="4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left" vertical="top"/>
    </xf>
    <xf numFmtId="3" fontId="1" fillId="0" borderId="9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3" fontId="3" fillId="0" borderId="13" xfId="0" applyNumberFormat="1" applyFont="1" applyFill="1" applyBorder="1" applyAlignment="1">
      <alignment horizontal="right" vertical="top"/>
    </xf>
    <xf numFmtId="0" fontId="2" fillId="0" borderId="6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left" vertical="top"/>
    </xf>
    <xf numFmtId="3" fontId="1" fillId="0" borderId="7" xfId="0" applyNumberFormat="1" applyFont="1" applyFill="1" applyBorder="1" applyAlignment="1">
      <alignment horizontal="right" vertical="top"/>
    </xf>
    <xf numFmtId="0" fontId="2" fillId="0" borderId="3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top"/>
    </xf>
    <xf numFmtId="3" fontId="0" fillId="0" borderId="2" xfId="0" applyNumberFormat="1" applyFont="1" applyFill="1" applyBorder="1" applyAlignment="1">
      <alignment horizontal="right" vertical="top"/>
    </xf>
    <xf numFmtId="3" fontId="0" fillId="0" borderId="4" xfId="0" applyNumberFormat="1" applyFont="1" applyFill="1" applyBorder="1" applyAlignment="1">
      <alignment horizontal="right" vertical="top"/>
    </xf>
    <xf numFmtId="3" fontId="0" fillId="0" borderId="9" xfId="0" applyNumberFormat="1" applyFont="1" applyFill="1" applyBorder="1" applyAlignment="1">
      <alignment horizontal="right" vertical="top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left" vertical="top" wrapText="1"/>
    </xf>
    <xf numFmtId="3" fontId="1" fillId="0" borderId="2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 vertical="top" wrapText="1"/>
    </xf>
    <xf numFmtId="3" fontId="1" fillId="0" borderId="4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left" vertical="top"/>
    </xf>
    <xf numFmtId="0" fontId="0" fillId="0" borderId="6" xfId="0" applyFont="1" applyFill="1" applyBorder="1" applyAlignment="1">
      <alignment horizontal="left" vertical="top" wrapText="1"/>
    </xf>
    <xf numFmtId="3" fontId="0" fillId="0" borderId="7" xfId="0" applyNumberFormat="1" applyFont="1" applyFill="1" applyBorder="1" applyAlignment="1">
      <alignment horizontal="right" vertical="top"/>
    </xf>
    <xf numFmtId="0" fontId="0" fillId="0" borderId="6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0" xfId="0" applyFont="1" applyFill="1" applyBorder="1" applyAlignment="1">
      <alignment vertical="top"/>
    </xf>
    <xf numFmtId="3" fontId="1" fillId="0" borderId="10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left" vertical="top"/>
    </xf>
    <xf numFmtId="0" fontId="2" fillId="0" borderId="0" xfId="0" applyFont="1" applyAlignment="1">
      <alignment vertical="top"/>
    </xf>
    <xf numFmtId="0" fontId="1" fillId="0" borderId="2" xfId="0" applyFont="1" applyFill="1" applyBorder="1" applyAlignment="1">
      <alignment vertical="top"/>
    </xf>
    <xf numFmtId="49" fontId="1" fillId="0" borderId="2" xfId="0" applyNumberFormat="1" applyFont="1" applyFill="1" applyBorder="1" applyAlignment="1">
      <alignment vertical="top"/>
    </xf>
    <xf numFmtId="49" fontId="1" fillId="0" borderId="9" xfId="0" applyNumberFormat="1" applyFont="1" applyFill="1" applyBorder="1" applyAlignment="1">
      <alignment horizontal="center" vertical="top"/>
    </xf>
    <xf numFmtId="3" fontId="2" fillId="0" borderId="11" xfId="0" applyNumberFormat="1" applyFont="1" applyFill="1" applyBorder="1" applyAlignment="1">
      <alignment horizontal="right" vertical="top"/>
    </xf>
    <xf numFmtId="3" fontId="0" fillId="0" borderId="12" xfId="0" applyNumberFormat="1" applyFill="1" applyBorder="1" applyAlignment="1">
      <alignment vertical="top"/>
    </xf>
    <xf numFmtId="0" fontId="0" fillId="0" borderId="13" xfId="0" applyFont="1" applyFill="1" applyBorder="1" applyAlignment="1">
      <alignment vertical="top"/>
    </xf>
    <xf numFmtId="0" fontId="2" fillId="0" borderId="5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 wrapText="1"/>
    </xf>
    <xf numFmtId="3" fontId="2" fillId="0" borderId="13" xfId="0" applyNumberFormat="1" applyFont="1" applyFill="1" applyBorder="1" applyAlignment="1">
      <alignment horizontal="right" vertical="top"/>
    </xf>
    <xf numFmtId="0" fontId="1" fillId="0" borderId="10" xfId="0" applyFont="1" applyFill="1" applyBorder="1" applyAlignment="1">
      <alignment horizontal="left" vertical="top"/>
    </xf>
    <xf numFmtId="3" fontId="0" fillId="0" borderId="10" xfId="0" applyNumberFormat="1" applyFill="1" applyBorder="1" applyAlignment="1">
      <alignment vertical="top"/>
    </xf>
    <xf numFmtId="0" fontId="1" fillId="0" borderId="2" xfId="0" applyFont="1" applyFill="1" applyBorder="1" applyAlignment="1">
      <alignment horizontal="left" vertical="top"/>
    </xf>
    <xf numFmtId="3" fontId="0" fillId="0" borderId="2" xfId="0" applyNumberFormat="1" applyFill="1" applyBorder="1" applyAlignment="1">
      <alignment vertical="top"/>
    </xf>
    <xf numFmtId="3" fontId="0" fillId="0" borderId="4" xfId="0" applyNumberFormat="1" applyFill="1" applyBorder="1" applyAlignment="1">
      <alignment vertical="top"/>
    </xf>
    <xf numFmtId="0" fontId="1" fillId="0" borderId="9" xfId="0" applyFont="1" applyFill="1" applyBorder="1" applyAlignment="1">
      <alignment horizontal="left" vertical="top"/>
    </xf>
    <xf numFmtId="3" fontId="0" fillId="0" borderId="9" xfId="0" applyNumberFormat="1" applyFill="1" applyBorder="1" applyAlignment="1">
      <alignment vertical="top"/>
    </xf>
    <xf numFmtId="0" fontId="0" fillId="2" borderId="0" xfId="0" applyFill="1" applyAlignment="1">
      <alignment vertical="top"/>
    </xf>
    <xf numFmtId="3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0" fontId="2" fillId="0" borderId="0" xfId="0" applyFont="1" applyFill="1" applyBorder="1" applyAlignment="1">
      <alignment vertical="top" wrapText="1"/>
    </xf>
    <xf numFmtId="167" fontId="0" fillId="0" borderId="0" xfId="0" applyNumberFormat="1" applyBorder="1" applyAlignment="1">
      <alignment horizontal="right" vertical="top"/>
    </xf>
    <xf numFmtId="4" fontId="2" fillId="0" borderId="0" xfId="0" applyNumberFormat="1" applyFont="1" applyFill="1" applyBorder="1" applyAlignment="1">
      <alignment vertical="top"/>
    </xf>
    <xf numFmtId="17" fontId="2" fillId="0" borderId="0" xfId="0" applyNumberFormat="1" applyFont="1" applyFill="1" applyBorder="1" applyAlignment="1">
      <alignment vertical="top"/>
    </xf>
    <xf numFmtId="14" fontId="2" fillId="0" borderId="0" xfId="0" applyNumberFormat="1" applyFont="1" applyFill="1" applyBorder="1" applyAlignment="1">
      <alignment horizontal="right" vertical="top"/>
    </xf>
    <xf numFmtId="164" fontId="0" fillId="0" borderId="0" xfId="0" applyNumberFormat="1" applyBorder="1" applyAlignment="1">
      <alignment vertical="top"/>
    </xf>
    <xf numFmtId="0" fontId="1" fillId="0" borderId="0" xfId="0" applyNumberFormat="1" applyFont="1" applyFill="1" applyBorder="1" applyAlignment="1">
      <alignment horizontal="center" vertical="top"/>
    </xf>
    <xf numFmtId="3" fontId="1" fillId="0" borderId="0" xfId="0" applyNumberFormat="1" applyFont="1" applyFill="1" applyBorder="1" applyAlignment="1">
      <alignment horizontal="right" vertical="top"/>
    </xf>
    <xf numFmtId="0" fontId="1" fillId="0" borderId="9" xfId="0" applyNumberFormat="1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vertical="top" wrapText="1"/>
    </xf>
    <xf numFmtId="49" fontId="1" fillId="0" borderId="4" xfId="0" applyNumberFormat="1" applyFont="1" applyFill="1" applyBorder="1" applyAlignment="1">
      <alignment horizontal="right" vertical="top"/>
    </xf>
    <xf numFmtId="3" fontId="0" fillId="0" borderId="1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49" fontId="1" fillId="0" borderId="7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vertical="top"/>
    </xf>
    <xf numFmtId="0" fontId="4" fillId="0" borderId="12" xfId="0" applyFont="1" applyFill="1" applyBorder="1" applyAlignment="1">
      <alignment vertical="top"/>
    </xf>
    <xf numFmtId="1" fontId="1" fillId="0" borderId="4" xfId="0" applyNumberFormat="1" applyFont="1" applyFill="1" applyBorder="1" applyAlignment="1">
      <alignment horizontal="center" vertical="top"/>
    </xf>
    <xf numFmtId="3" fontId="1" fillId="0" borderId="0" xfId="0" applyNumberFormat="1" applyFont="1" applyBorder="1" applyAlignment="1">
      <alignment vertical="top"/>
    </xf>
    <xf numFmtId="3" fontId="0" fillId="0" borderId="0" xfId="0" applyNumberFormat="1" applyFont="1" applyBorder="1" applyAlignment="1">
      <alignment vertical="top"/>
    </xf>
    <xf numFmtId="3" fontId="0" fillId="0" borderId="0" xfId="0" applyNumberFormat="1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horizontal="left" vertical="top"/>
    </xf>
    <xf numFmtId="3" fontId="0" fillId="0" borderId="0" xfId="0" applyNumberFormat="1" applyFont="1" applyFill="1" applyBorder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166" fontId="0" fillId="0" borderId="0" xfId="0" applyNumberFormat="1" applyBorder="1" applyAlignment="1">
      <alignment vertical="top"/>
    </xf>
    <xf numFmtId="166" fontId="2" fillId="0" borderId="0" xfId="0" applyNumberFormat="1" applyFont="1" applyBorder="1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/>
    </xf>
    <xf numFmtId="0" fontId="7" fillId="0" borderId="0" xfId="0" applyFont="1" applyFill="1" applyAlignment="1">
      <alignment/>
    </xf>
    <xf numFmtId="49" fontId="9" fillId="0" borderId="0" xfId="0" applyNumberFormat="1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3" fontId="7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49" fontId="9" fillId="0" borderId="0" xfId="0" applyNumberFormat="1" applyFont="1" applyFill="1" applyBorder="1" applyAlignment="1">
      <alignment horizontal="center" vertical="top"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3" fontId="9" fillId="0" borderId="2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9" fillId="0" borderId="4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/>
    </xf>
    <xf numFmtId="1" fontId="9" fillId="0" borderId="4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49" fontId="9" fillId="0" borderId="11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3" fontId="7" fillId="0" borderId="4" xfId="0" applyNumberFormat="1" applyFont="1" applyFill="1" applyBorder="1" applyAlignment="1">
      <alignment/>
    </xf>
    <xf numFmtId="0" fontId="11" fillId="0" borderId="2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wrapText="1"/>
    </xf>
    <xf numFmtId="49" fontId="12" fillId="0" borderId="15" xfId="0" applyNumberFormat="1" applyFont="1" applyFill="1" applyBorder="1" applyAlignment="1">
      <alignment horizontal="center" wrapText="1"/>
    </xf>
    <xf numFmtId="3" fontId="11" fillId="0" borderId="2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 vertical="top" wrapText="1"/>
    </xf>
    <xf numFmtId="49" fontId="7" fillId="0" borderId="15" xfId="0" applyNumberFormat="1" applyFont="1" applyFill="1" applyBorder="1" applyAlignment="1">
      <alignment horizontal="center" vertical="top" wrapText="1"/>
    </xf>
    <xf numFmtId="3" fontId="7" fillId="0" borderId="2" xfId="0" applyNumberFormat="1" applyFont="1" applyFill="1" applyBorder="1" applyAlignment="1">
      <alignment/>
    </xf>
    <xf numFmtId="3" fontId="9" fillId="0" borderId="4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172" fontId="9" fillId="0" borderId="0" xfId="0" applyNumberFormat="1" applyFont="1" applyFill="1" applyBorder="1" applyAlignment="1">
      <alignment horizontal="right"/>
    </xf>
    <xf numFmtId="0" fontId="9" fillId="0" borderId="14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49" fontId="9" fillId="0" borderId="8" xfId="0" applyNumberFormat="1" applyFont="1" applyFill="1" applyBorder="1" applyAlignment="1">
      <alignment horizontal="center" vertical="top" wrapText="1"/>
    </xf>
    <xf numFmtId="49" fontId="7" fillId="0" borderId="8" xfId="0" applyNumberFormat="1" applyFont="1" applyFill="1" applyBorder="1" applyAlignment="1">
      <alignment vertical="top" wrapText="1"/>
    </xf>
    <xf numFmtId="3" fontId="7" fillId="0" borderId="9" xfId="0" applyNumberFormat="1" applyFont="1" applyFill="1" applyBorder="1" applyAlignment="1">
      <alignment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49" fontId="9" fillId="0" borderId="6" xfId="0" applyNumberFormat="1" applyFont="1" applyFill="1" applyBorder="1" applyAlignment="1">
      <alignment horizontal="center" vertical="top" wrapText="1"/>
    </xf>
    <xf numFmtId="49" fontId="9" fillId="0" borderId="6" xfId="0" applyNumberFormat="1" applyFont="1" applyFill="1" applyBorder="1" applyAlignment="1">
      <alignment vertical="top" wrapText="1"/>
    </xf>
    <xf numFmtId="3" fontId="9" fillId="0" borderId="7" xfId="0" applyNumberFormat="1" applyFont="1" applyFill="1" applyBorder="1" applyAlignment="1">
      <alignment/>
    </xf>
    <xf numFmtId="49" fontId="9" fillId="0" borderId="8" xfId="0" applyNumberFormat="1" applyFont="1" applyFill="1" applyBorder="1" applyAlignment="1">
      <alignment vertical="top" wrapText="1"/>
    </xf>
    <xf numFmtId="49" fontId="9" fillId="0" borderId="9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vertical="top" wrapText="1"/>
    </xf>
    <xf numFmtId="3" fontId="7" fillId="0" borderId="4" xfId="0" applyNumberFormat="1" applyFont="1" applyFill="1" applyBorder="1" applyAlignment="1">
      <alignment horizontal="right" vertical="top"/>
    </xf>
    <xf numFmtId="3" fontId="7" fillId="0" borderId="0" xfId="0" applyNumberFormat="1" applyFont="1" applyFill="1" applyBorder="1" applyAlignment="1">
      <alignment horizontal="right" vertical="top"/>
    </xf>
    <xf numFmtId="172" fontId="7" fillId="0" borderId="0" xfId="0" applyNumberFormat="1" applyFont="1" applyFill="1" applyBorder="1" applyAlignment="1">
      <alignment horizontal="right" vertical="top"/>
    </xf>
    <xf numFmtId="49" fontId="9" fillId="0" borderId="7" xfId="0" applyNumberFormat="1" applyFont="1" applyFill="1" applyBorder="1" applyAlignment="1">
      <alignment horizontal="center" vertical="top" wrapText="1"/>
    </xf>
    <xf numFmtId="49" fontId="7" fillId="0" borderId="5" xfId="0" applyNumberFormat="1" applyFont="1" applyFill="1" applyBorder="1" applyAlignment="1">
      <alignment vertical="top" wrapText="1"/>
    </xf>
    <xf numFmtId="3" fontId="7" fillId="0" borderId="7" xfId="0" applyNumberFormat="1" applyFont="1" applyFill="1" applyBorder="1" applyAlignment="1">
      <alignment horizontal="right" vertical="top"/>
    </xf>
    <xf numFmtId="49" fontId="7" fillId="0" borderId="6" xfId="0" applyNumberFormat="1" applyFont="1" applyFill="1" applyBorder="1" applyAlignment="1">
      <alignment vertical="top" wrapText="1"/>
    </xf>
    <xf numFmtId="49" fontId="7" fillId="0" borderId="15" xfId="0" applyNumberFormat="1" applyFont="1" applyFill="1" applyBorder="1" applyAlignment="1">
      <alignment vertical="top" wrapText="1"/>
    </xf>
    <xf numFmtId="3" fontId="7" fillId="0" borderId="2" xfId="0" applyNumberFormat="1" applyFont="1" applyFill="1" applyBorder="1" applyAlignment="1">
      <alignment horizontal="right" vertical="top"/>
    </xf>
    <xf numFmtId="49" fontId="9" fillId="0" borderId="2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vertical="top" wrapText="1"/>
    </xf>
    <xf numFmtId="172" fontId="7" fillId="0" borderId="0" xfId="0" applyNumberFormat="1" applyFont="1" applyFill="1" applyBorder="1" applyAlignment="1">
      <alignment horizontal="right"/>
    </xf>
    <xf numFmtId="0" fontId="7" fillId="0" borderId="6" xfId="0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 vertical="top" wrapText="1"/>
    </xf>
    <xf numFmtId="49" fontId="9" fillId="0" borderId="6" xfId="0" applyNumberFormat="1" applyFont="1" applyFill="1" applyBorder="1" applyAlignment="1">
      <alignment wrapText="1"/>
    </xf>
    <xf numFmtId="49" fontId="9" fillId="0" borderId="8" xfId="0" applyNumberFormat="1" applyFont="1" applyFill="1" applyBorder="1" applyAlignment="1">
      <alignment wrapText="1"/>
    </xf>
    <xf numFmtId="3" fontId="7" fillId="0" borderId="7" xfId="0" applyNumberFormat="1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49" fontId="9" fillId="0" borderId="15" xfId="0" applyNumberFormat="1" applyFont="1" applyFill="1" applyBorder="1" applyAlignment="1">
      <alignment wrapText="1"/>
    </xf>
    <xf numFmtId="0" fontId="9" fillId="0" borderId="6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vertical="top" wrapText="1"/>
    </xf>
    <xf numFmtId="3" fontId="7" fillId="0" borderId="2" xfId="0" applyNumberFormat="1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/>
    </xf>
    <xf numFmtId="49" fontId="9" fillId="0" borderId="14" xfId="0" applyNumberFormat="1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vertical="top" wrapText="1"/>
    </xf>
    <xf numFmtId="0" fontId="9" fillId="0" borderId="5" xfId="0" applyFont="1" applyFill="1" applyBorder="1" applyAlignment="1">
      <alignment horizontal="center" vertical="top"/>
    </xf>
    <xf numFmtId="3" fontId="9" fillId="0" borderId="7" xfId="0" applyNumberFormat="1" applyFont="1" applyFill="1" applyBorder="1" applyAlignment="1">
      <alignment horizontal="right" vertical="top"/>
    </xf>
    <xf numFmtId="3" fontId="9" fillId="0" borderId="0" xfId="0" applyNumberFormat="1" applyFont="1" applyFill="1" applyBorder="1" applyAlignment="1">
      <alignment horizontal="right" vertical="top"/>
    </xf>
    <xf numFmtId="172" fontId="9" fillId="0" borderId="0" xfId="0" applyNumberFormat="1" applyFont="1" applyFill="1" applyBorder="1" applyAlignment="1">
      <alignment horizontal="right" vertical="top"/>
    </xf>
    <xf numFmtId="0" fontId="9" fillId="0" borderId="3" xfId="0" applyFont="1" applyFill="1" applyBorder="1" applyAlignment="1">
      <alignment horizontal="center" vertical="center"/>
    </xf>
    <xf numFmtId="3" fontId="9" fillId="0" borderId="9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center" vertical="top"/>
    </xf>
    <xf numFmtId="49" fontId="9" fillId="0" borderId="16" xfId="0" applyNumberFormat="1" applyFont="1" applyFill="1" applyBorder="1" applyAlignment="1">
      <alignment horizontal="center" vertical="top" wrapText="1"/>
    </xf>
    <xf numFmtId="49" fontId="7" fillId="0" borderId="17" xfId="0" applyNumberFormat="1" applyFont="1" applyFill="1" applyBorder="1" applyAlignment="1">
      <alignment vertical="top" wrapText="1"/>
    </xf>
    <xf numFmtId="3" fontId="7" fillId="0" borderId="16" xfId="0" applyNumberFormat="1" applyFont="1" applyFill="1" applyBorder="1" applyAlignment="1">
      <alignment/>
    </xf>
    <xf numFmtId="49" fontId="9" fillId="0" borderId="18" xfId="0" applyNumberFormat="1" applyFont="1" applyFill="1" applyBorder="1" applyAlignment="1">
      <alignment horizontal="center" vertical="top" wrapText="1"/>
    </xf>
    <xf numFmtId="49" fontId="7" fillId="0" borderId="19" xfId="0" applyNumberFormat="1" applyFont="1" applyFill="1" applyBorder="1" applyAlignment="1">
      <alignment vertical="top" wrapText="1"/>
    </xf>
    <xf numFmtId="3" fontId="7" fillId="0" borderId="18" xfId="0" applyNumberFormat="1" applyFont="1" applyFill="1" applyBorder="1" applyAlignment="1">
      <alignment/>
    </xf>
    <xf numFmtId="49" fontId="9" fillId="0" borderId="15" xfId="0" applyNumberFormat="1" applyFont="1" applyFill="1" applyBorder="1" applyAlignment="1">
      <alignment vertical="top" wrapText="1"/>
    </xf>
    <xf numFmtId="3" fontId="9" fillId="0" borderId="2" xfId="0" applyNumberFormat="1" applyFont="1" applyFill="1" applyBorder="1" applyAlignment="1">
      <alignment horizontal="right" vertical="top"/>
    </xf>
    <xf numFmtId="49" fontId="9" fillId="0" borderId="20" xfId="0" applyNumberFormat="1" applyFont="1" applyFill="1" applyBorder="1" applyAlignment="1">
      <alignment horizontal="center" vertical="top" wrapText="1"/>
    </xf>
    <xf numFmtId="49" fontId="7" fillId="0" borderId="21" xfId="0" applyNumberFormat="1" applyFont="1" applyFill="1" applyBorder="1" applyAlignment="1">
      <alignment vertical="top" wrapText="1"/>
    </xf>
    <xf numFmtId="3" fontId="7" fillId="0" borderId="20" xfId="0" applyNumberFormat="1" applyFont="1" applyFill="1" applyBorder="1" applyAlignment="1">
      <alignment/>
    </xf>
    <xf numFmtId="49" fontId="7" fillId="0" borderId="22" xfId="0" applyNumberFormat="1" applyFont="1" applyFill="1" applyBorder="1" applyAlignment="1">
      <alignment vertical="top" wrapText="1"/>
    </xf>
    <xf numFmtId="3" fontId="7" fillId="0" borderId="16" xfId="0" applyNumberFormat="1" applyFont="1" applyFill="1" applyBorder="1" applyAlignment="1">
      <alignment vertical="top"/>
    </xf>
    <xf numFmtId="49" fontId="9" fillId="0" borderId="4" xfId="0" applyNumberFormat="1" applyFont="1" applyFill="1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vertical="top" wrapText="1"/>
    </xf>
    <xf numFmtId="49" fontId="9" fillId="0" borderId="6" xfId="0" applyNumberFormat="1" applyFont="1" applyFill="1" applyBorder="1" applyAlignment="1">
      <alignment/>
    </xf>
    <xf numFmtId="0" fontId="9" fillId="0" borderId="6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9" fillId="0" borderId="15" xfId="0" applyFont="1" applyFill="1" applyBorder="1" applyAlignment="1">
      <alignment/>
    </xf>
    <xf numFmtId="0" fontId="9" fillId="0" borderId="6" xfId="0" applyFont="1" applyFill="1" applyBorder="1" applyAlignment="1">
      <alignment/>
    </xf>
    <xf numFmtId="3" fontId="9" fillId="0" borderId="9" xfId="0" applyNumberFormat="1" applyFont="1" applyFill="1" applyBorder="1" applyAlignment="1">
      <alignment/>
    </xf>
    <xf numFmtId="0" fontId="7" fillId="0" borderId="3" xfId="0" applyFont="1" applyFill="1" applyBorder="1" applyAlignment="1">
      <alignment/>
    </xf>
    <xf numFmtId="49" fontId="9" fillId="0" borderId="5" xfId="0" applyNumberFormat="1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wrapText="1"/>
    </xf>
    <xf numFmtId="0" fontId="9" fillId="0" borderId="8" xfId="0" applyFont="1" applyFill="1" applyBorder="1" applyAlignment="1">
      <alignment horizontal="center" vertical="top"/>
    </xf>
    <xf numFmtId="49" fontId="9" fillId="0" borderId="6" xfId="0" applyNumberFormat="1" applyFont="1" applyFill="1" applyBorder="1" applyAlignment="1">
      <alignment horizontal="left" vertical="top" wrapText="1"/>
    </xf>
    <xf numFmtId="49" fontId="9" fillId="0" borderId="13" xfId="0" applyNumberFormat="1" applyFont="1" applyFill="1" applyBorder="1" applyAlignment="1">
      <alignment vertical="top" wrapText="1"/>
    </xf>
    <xf numFmtId="49" fontId="7" fillId="0" borderId="9" xfId="0" applyNumberFormat="1" applyFont="1" applyFill="1" applyBorder="1" applyAlignment="1">
      <alignment vertical="top" wrapText="1"/>
    </xf>
    <xf numFmtId="3" fontId="9" fillId="0" borderId="2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vertical="top" wrapText="1"/>
    </xf>
    <xf numFmtId="0" fontId="7" fillId="0" borderId="14" xfId="0" applyFont="1" applyFill="1" applyBorder="1" applyAlignment="1">
      <alignment/>
    </xf>
    <xf numFmtId="0" fontId="7" fillId="0" borderId="8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49" fontId="7" fillId="0" borderId="23" xfId="0" applyNumberFormat="1" applyFont="1" applyFill="1" applyBorder="1" applyAlignment="1">
      <alignment vertical="top" wrapText="1"/>
    </xf>
    <xf numFmtId="3" fontId="7" fillId="0" borderId="9" xfId="0" applyNumberFormat="1" applyFont="1" applyFill="1" applyBorder="1" applyAlignment="1">
      <alignment horizontal="right" vertical="top"/>
    </xf>
    <xf numFmtId="3" fontId="9" fillId="0" borderId="4" xfId="0" applyNumberFormat="1" applyFont="1" applyFill="1" applyBorder="1" applyAlignment="1">
      <alignment horizontal="right" vertical="top"/>
    </xf>
    <xf numFmtId="49" fontId="13" fillId="0" borderId="0" xfId="0" applyNumberFormat="1" applyFont="1" applyFill="1" applyBorder="1" applyAlignment="1">
      <alignment vertical="top" wrapText="1"/>
    </xf>
    <xf numFmtId="3" fontId="9" fillId="0" borderId="7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0" fontId="14" fillId="0" borderId="3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center" vertical="top"/>
    </xf>
    <xf numFmtId="0" fontId="9" fillId="0" borderId="15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top"/>
    </xf>
    <xf numFmtId="0" fontId="9" fillId="0" borderId="6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left" vertical="top" wrapText="1"/>
    </xf>
    <xf numFmtId="0" fontId="9" fillId="0" borderId="3" xfId="0" applyFont="1" applyBorder="1" applyAlignment="1">
      <alignment/>
    </xf>
    <xf numFmtId="0" fontId="9" fillId="0" borderId="14" xfId="0" applyFont="1" applyBorder="1" applyAlignment="1">
      <alignment/>
    </xf>
    <xf numFmtId="49" fontId="9" fillId="0" borderId="15" xfId="0" applyNumberFormat="1" applyFont="1" applyFill="1" applyBorder="1" applyAlignment="1">
      <alignment horizontal="left" vertical="top" wrapText="1"/>
    </xf>
    <xf numFmtId="3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172" fontId="1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9" fillId="0" borderId="1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/>
    </xf>
    <xf numFmtId="0" fontId="14" fillId="0" borderId="6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top"/>
    </xf>
    <xf numFmtId="3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Border="1" applyAlignment="1">
      <alignment horizontal="center" vertical="top"/>
    </xf>
    <xf numFmtId="1" fontId="1" fillId="0" borderId="0" xfId="0" applyNumberFormat="1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right" vertical="top"/>
    </xf>
    <xf numFmtId="164" fontId="2" fillId="0" borderId="0" xfId="0" applyNumberFormat="1" applyFont="1" applyFill="1" applyBorder="1" applyAlignment="1">
      <alignment horizontal="right" vertical="top"/>
    </xf>
    <xf numFmtId="164" fontId="0" fillId="0" borderId="0" xfId="0" applyNumberFormat="1" applyFont="1" applyFill="1" applyBorder="1" applyAlignment="1">
      <alignment horizontal="right" vertical="top"/>
    </xf>
    <xf numFmtId="3" fontId="0" fillId="0" borderId="0" xfId="0" applyNumberFormat="1" applyFont="1" applyFill="1" applyBorder="1" applyAlignment="1">
      <alignment horizontal="right" vertical="top"/>
    </xf>
    <xf numFmtId="49" fontId="1" fillId="0" borderId="0" xfId="0" applyNumberFormat="1" applyFont="1" applyFill="1" applyBorder="1" applyAlignment="1">
      <alignment horizontal="center" vertical="top"/>
    </xf>
    <xf numFmtId="165" fontId="2" fillId="0" borderId="0" xfId="0" applyNumberFormat="1" applyFont="1" applyFill="1" applyBorder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165" fontId="0" fillId="0" borderId="0" xfId="0" applyNumberFormat="1" applyFont="1" applyFill="1" applyBorder="1" applyAlignment="1">
      <alignment horizontal="right" vertical="top"/>
    </xf>
    <xf numFmtId="0" fontId="0" fillId="0" borderId="8" xfId="0" applyFont="1" applyFill="1" applyBorder="1" applyAlignment="1">
      <alignment vertical="top" wrapText="1"/>
    </xf>
    <xf numFmtId="49" fontId="7" fillId="0" borderId="24" xfId="0" applyNumberFormat="1" applyFont="1" applyFill="1" applyBorder="1" applyAlignment="1">
      <alignment vertical="top" wrapText="1"/>
    </xf>
    <xf numFmtId="49" fontId="9" fillId="0" borderId="6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vertical="center" wrapText="1"/>
    </xf>
    <xf numFmtId="3" fontId="1" fillId="0" borderId="13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3" fontId="8" fillId="0" borderId="0" xfId="0" applyNumberFormat="1" applyFont="1" applyBorder="1" applyAlignment="1">
      <alignment horizontal="right" vertical="top"/>
    </xf>
    <xf numFmtId="0" fontId="8" fillId="0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47"/>
  <sheetViews>
    <sheetView showGridLines="0" tabSelected="1" workbookViewId="0" topLeftCell="A1">
      <selection activeCell="E143" sqref="A1:E143"/>
    </sheetView>
  </sheetViews>
  <sheetFormatPr defaultColWidth="9.00390625" defaultRowHeight="12.75"/>
  <cols>
    <col min="1" max="1" width="5.75390625" style="0" customWidth="1"/>
    <col min="2" max="2" width="7.75390625" style="0" customWidth="1"/>
    <col min="3" max="3" width="5.25390625" style="0" customWidth="1"/>
    <col min="4" max="4" width="52.625" style="0" customWidth="1"/>
    <col min="5" max="5" width="13.375" style="0" customWidth="1"/>
    <col min="6" max="6" width="12.00390625" style="0" customWidth="1"/>
    <col min="7" max="7" width="7.375" style="0" customWidth="1"/>
    <col min="8" max="30" width="11.375" style="0" customWidth="1"/>
    <col min="31" max="31" width="11.625" style="0" bestFit="1" customWidth="1"/>
    <col min="33" max="33" width="11.625" style="0" bestFit="1" customWidth="1"/>
  </cols>
  <sheetData>
    <row r="1" spans="1:7" ht="12.75">
      <c r="A1" s="224"/>
      <c r="B1" s="224"/>
      <c r="C1" s="224"/>
      <c r="D1" s="224"/>
      <c r="E1" s="219" t="s">
        <v>266</v>
      </c>
      <c r="F1" s="224"/>
      <c r="G1" s="224"/>
    </row>
    <row r="2" spans="1:7" ht="13.5" customHeight="1">
      <c r="A2" s="225"/>
      <c r="B2" s="225"/>
      <c r="C2" s="226"/>
      <c r="D2" s="227"/>
      <c r="E2" s="219" t="s">
        <v>158</v>
      </c>
      <c r="F2" s="229"/>
      <c r="G2" s="230"/>
    </row>
    <row r="3" spans="1:7" ht="13.5" customHeight="1">
      <c r="A3" s="225"/>
      <c r="B3" s="225"/>
      <c r="C3" s="226"/>
      <c r="D3" s="227"/>
      <c r="E3" s="219" t="s">
        <v>159</v>
      </c>
      <c r="F3" s="229"/>
      <c r="G3" s="230"/>
    </row>
    <row r="4" spans="1:7" ht="13.5" customHeight="1">
      <c r="A4" s="225"/>
      <c r="B4" s="225"/>
      <c r="C4" s="226"/>
      <c r="D4" s="227"/>
      <c r="E4" s="219" t="s">
        <v>280</v>
      </c>
      <c r="F4" s="229"/>
      <c r="G4" s="230"/>
    </row>
    <row r="5" spans="1:7" ht="13.5" customHeight="1">
      <c r="A5" s="225"/>
      <c r="B5" s="231"/>
      <c r="C5" s="226"/>
      <c r="D5" s="232" t="s">
        <v>268</v>
      </c>
      <c r="E5" s="219" t="s">
        <v>281</v>
      </c>
      <c r="F5" s="234" t="s">
        <v>161</v>
      </c>
      <c r="G5" s="225"/>
    </row>
    <row r="6" spans="1:7" ht="13.5" customHeight="1">
      <c r="A6" s="225"/>
      <c r="B6" s="225"/>
      <c r="C6" s="226"/>
      <c r="D6" s="235" t="s">
        <v>162</v>
      </c>
      <c r="E6" s="219"/>
      <c r="F6" s="231"/>
      <c r="G6" s="225"/>
    </row>
    <row r="7" spans="1:7" ht="13.5" thickBot="1">
      <c r="A7" s="225"/>
      <c r="B7" s="225"/>
      <c r="C7" s="226"/>
      <c r="D7" s="227"/>
      <c r="E7" s="228"/>
      <c r="F7" s="234"/>
      <c r="G7" s="225"/>
    </row>
    <row r="8" spans="1:19" ht="15" customHeight="1">
      <c r="A8" s="236"/>
      <c r="B8" s="237"/>
      <c r="C8" s="238"/>
      <c r="D8" s="239"/>
      <c r="E8" s="240" t="s">
        <v>5</v>
      </c>
      <c r="F8" s="241"/>
      <c r="G8" s="234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</row>
    <row r="9" spans="1:19" ht="15" customHeight="1">
      <c r="A9" s="243" t="s">
        <v>116</v>
      </c>
      <c r="B9" s="244" t="s">
        <v>117</v>
      </c>
      <c r="C9" s="245" t="s">
        <v>3</v>
      </c>
      <c r="D9" s="246" t="s">
        <v>4</v>
      </c>
      <c r="E9" s="247">
        <v>2006</v>
      </c>
      <c r="F9" s="241"/>
      <c r="G9" s="241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</row>
    <row r="10" spans="1:19" ht="14.25" customHeight="1" thickBot="1">
      <c r="A10" s="248"/>
      <c r="B10" s="249"/>
      <c r="C10" s="250"/>
      <c r="D10" s="251"/>
      <c r="E10" s="252"/>
      <c r="F10" s="234"/>
      <c r="G10" s="234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</row>
    <row r="11" spans="1:19" ht="15" customHeight="1" thickBot="1">
      <c r="A11" s="253">
        <v>1</v>
      </c>
      <c r="B11" s="254">
        <v>2</v>
      </c>
      <c r="C11" s="255" t="s">
        <v>163</v>
      </c>
      <c r="D11" s="256" t="s">
        <v>164</v>
      </c>
      <c r="E11" s="257">
        <v>5</v>
      </c>
      <c r="F11" s="258"/>
      <c r="G11" s="258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</row>
    <row r="12" spans="1:19" ht="13.5" customHeight="1">
      <c r="A12" s="259"/>
      <c r="B12" s="260"/>
      <c r="C12" s="261"/>
      <c r="D12" s="262"/>
      <c r="E12" s="263"/>
      <c r="F12" s="233"/>
      <c r="G12" s="234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</row>
    <row r="13" spans="1:19" ht="15" customHeight="1">
      <c r="A13" s="246"/>
      <c r="B13" s="241"/>
      <c r="C13" s="235"/>
      <c r="D13" s="235" t="s">
        <v>271</v>
      </c>
      <c r="E13" s="264">
        <f>SUM(E15,E22,E25,E29,E34,E63,E66,E74,E82,E87,E92)</f>
        <v>50039330</v>
      </c>
      <c r="F13" s="265"/>
      <c r="G13" s="266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</row>
    <row r="14" spans="1:19" ht="13.5" customHeight="1" thickBot="1">
      <c r="A14" s="267"/>
      <c r="B14" s="268"/>
      <c r="C14" s="269"/>
      <c r="D14" s="270"/>
      <c r="E14" s="271"/>
      <c r="F14" s="233"/>
      <c r="G14" s="266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</row>
    <row r="15" spans="1:19" ht="16.5" customHeight="1" thickBot="1">
      <c r="A15" s="272">
        <v>700</v>
      </c>
      <c r="B15" s="273"/>
      <c r="C15" s="274"/>
      <c r="D15" s="275" t="s">
        <v>165</v>
      </c>
      <c r="E15" s="276">
        <f>SUM(E16)</f>
        <v>8091000</v>
      </c>
      <c r="F15" s="265"/>
      <c r="G15" s="266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</row>
    <row r="16" spans="1:19" ht="15.75" customHeight="1" thickBot="1">
      <c r="A16" s="246"/>
      <c r="B16" s="267">
        <v>70005</v>
      </c>
      <c r="C16" s="269"/>
      <c r="D16" s="277" t="s">
        <v>166</v>
      </c>
      <c r="E16" s="276">
        <f>SUM(E17:E21)</f>
        <v>8091000</v>
      </c>
      <c r="F16" s="265"/>
      <c r="G16" s="266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</row>
    <row r="17" spans="1:19" ht="27" customHeight="1" thickBot="1">
      <c r="A17" s="246"/>
      <c r="B17" s="241"/>
      <c r="C17" s="278" t="s">
        <v>167</v>
      </c>
      <c r="D17" s="279" t="s">
        <v>168</v>
      </c>
      <c r="E17" s="280">
        <v>320000</v>
      </c>
      <c r="F17" s="281"/>
      <c r="G17" s="28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</row>
    <row r="18" spans="1:19" ht="38.25" customHeight="1" thickBot="1">
      <c r="A18" s="246"/>
      <c r="B18" s="241"/>
      <c r="C18" s="283" t="s">
        <v>169</v>
      </c>
      <c r="D18" s="284" t="s">
        <v>170</v>
      </c>
      <c r="E18" s="285">
        <v>5060000</v>
      </c>
      <c r="F18" s="281"/>
      <c r="G18" s="28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</row>
    <row r="19" spans="1:19" ht="37.5" customHeight="1" thickBot="1">
      <c r="A19" s="246"/>
      <c r="B19" s="241"/>
      <c r="C19" s="283" t="s">
        <v>171</v>
      </c>
      <c r="D19" s="286" t="s">
        <v>172</v>
      </c>
      <c r="E19" s="285">
        <v>3000</v>
      </c>
      <c r="F19" s="281"/>
      <c r="G19" s="28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</row>
    <row r="20" spans="1:19" ht="26.25" customHeight="1" thickBot="1">
      <c r="A20" s="246"/>
      <c r="B20" s="241"/>
      <c r="C20" s="283" t="s">
        <v>173</v>
      </c>
      <c r="D20" s="287" t="s">
        <v>174</v>
      </c>
      <c r="E20" s="288">
        <v>2700000</v>
      </c>
      <c r="F20" s="281"/>
      <c r="G20" s="28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</row>
    <row r="21" spans="1:19" ht="15" customHeight="1" thickBot="1">
      <c r="A21" s="246"/>
      <c r="B21" s="241"/>
      <c r="C21" s="289" t="s">
        <v>175</v>
      </c>
      <c r="D21" s="290" t="s">
        <v>176</v>
      </c>
      <c r="E21" s="263">
        <v>8000</v>
      </c>
      <c r="F21" s="233"/>
      <c r="G21" s="291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</row>
    <row r="22" spans="1:19" ht="16.5" customHeight="1" thickBot="1">
      <c r="A22" s="272">
        <v>710</v>
      </c>
      <c r="B22" s="292"/>
      <c r="C22" s="293"/>
      <c r="D22" s="294" t="s">
        <v>177</v>
      </c>
      <c r="E22" s="276">
        <f>(E23)</f>
        <v>70000</v>
      </c>
      <c r="F22" s="265"/>
      <c r="G22" s="266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</row>
    <row r="23" spans="1:19" ht="15.75" customHeight="1" thickBot="1">
      <c r="A23" s="246"/>
      <c r="B23" s="267">
        <v>71035</v>
      </c>
      <c r="C23" s="269"/>
      <c r="D23" s="295" t="s">
        <v>178</v>
      </c>
      <c r="E23" s="276">
        <f>SUM(E24:E24)</f>
        <v>70000</v>
      </c>
      <c r="F23" s="265"/>
      <c r="G23" s="266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</row>
    <row r="24" spans="1:19" ht="15.75" customHeight="1" thickBot="1">
      <c r="A24" s="246"/>
      <c r="B24" s="241"/>
      <c r="C24" s="289" t="s">
        <v>179</v>
      </c>
      <c r="D24" s="279" t="s">
        <v>180</v>
      </c>
      <c r="E24" s="296">
        <v>70000</v>
      </c>
      <c r="F24" s="233"/>
      <c r="G24" s="291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</row>
    <row r="25" spans="1:19" ht="16.5" customHeight="1" thickBot="1">
      <c r="A25" s="272">
        <v>750</v>
      </c>
      <c r="B25" s="273"/>
      <c r="C25" s="274"/>
      <c r="D25" s="275" t="s">
        <v>36</v>
      </c>
      <c r="E25" s="264">
        <f>SUM(E26)</f>
        <v>29000</v>
      </c>
      <c r="F25" s="265"/>
      <c r="G25" s="266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</row>
    <row r="26" spans="1:19" ht="16.5" customHeight="1" thickBot="1">
      <c r="A26" s="297"/>
      <c r="B26" s="298">
        <v>75023</v>
      </c>
      <c r="C26" s="269"/>
      <c r="D26" s="277" t="s">
        <v>181</v>
      </c>
      <c r="E26" s="276">
        <f>SUM(E27:E28)</f>
        <v>29000</v>
      </c>
      <c r="F26" s="265"/>
      <c r="G26" s="266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</row>
    <row r="27" spans="1:19" ht="15.75" customHeight="1" thickBot="1">
      <c r="A27" s="297"/>
      <c r="B27" s="299"/>
      <c r="C27" s="283" t="s">
        <v>182</v>
      </c>
      <c r="D27" s="286" t="s">
        <v>183</v>
      </c>
      <c r="E27" s="296">
        <v>18000</v>
      </c>
      <c r="F27" s="233"/>
      <c r="G27" s="291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</row>
    <row r="28" spans="1:19" ht="15.75" customHeight="1" thickBot="1">
      <c r="A28" s="297"/>
      <c r="B28" s="299"/>
      <c r="C28" s="289" t="s">
        <v>184</v>
      </c>
      <c r="D28" s="300" t="s">
        <v>185</v>
      </c>
      <c r="E28" s="296">
        <v>11000</v>
      </c>
      <c r="F28" s="233"/>
      <c r="G28" s="291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</row>
    <row r="29" spans="1:19" ht="16.5" customHeight="1" thickBot="1">
      <c r="A29" s="259">
        <v>754</v>
      </c>
      <c r="B29" s="260"/>
      <c r="C29" s="261"/>
      <c r="D29" s="301" t="s">
        <v>54</v>
      </c>
      <c r="E29" s="264">
        <f>SUM(E30,E32)</f>
        <v>336295</v>
      </c>
      <c r="F29" s="265"/>
      <c r="G29" s="266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</row>
    <row r="30" spans="1:19" ht="16.5" customHeight="1" thickBot="1">
      <c r="A30" s="259"/>
      <c r="B30" s="272">
        <v>75414</v>
      </c>
      <c r="C30" s="274"/>
      <c r="D30" s="302" t="s">
        <v>186</v>
      </c>
      <c r="E30" s="276">
        <f>SUM(E31)</f>
        <v>24295</v>
      </c>
      <c r="F30" s="265"/>
      <c r="G30" s="266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</row>
    <row r="31" spans="1:19" ht="39" customHeight="1" thickBot="1">
      <c r="A31" s="246"/>
      <c r="B31" s="241"/>
      <c r="C31" s="303" t="s">
        <v>187</v>
      </c>
      <c r="D31" s="304" t="s">
        <v>188</v>
      </c>
      <c r="E31" s="305">
        <v>24295</v>
      </c>
      <c r="F31" s="306"/>
      <c r="G31" s="28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</row>
    <row r="32" spans="1:19" ht="15.75" customHeight="1" thickBot="1">
      <c r="A32" s="246"/>
      <c r="B32" s="272">
        <v>75416</v>
      </c>
      <c r="C32" s="274"/>
      <c r="D32" s="294" t="s">
        <v>189</v>
      </c>
      <c r="E32" s="276">
        <f>SUM(E33)</f>
        <v>312000</v>
      </c>
      <c r="F32" s="265"/>
      <c r="G32" s="266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</row>
    <row r="33" spans="1:19" ht="15.75" customHeight="1" thickBot="1">
      <c r="A33" s="246"/>
      <c r="B33" s="241"/>
      <c r="C33" s="303" t="s">
        <v>190</v>
      </c>
      <c r="D33" s="284" t="s">
        <v>191</v>
      </c>
      <c r="E33" s="296">
        <v>312000</v>
      </c>
      <c r="F33" s="233"/>
      <c r="G33" s="291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</row>
    <row r="34" spans="1:19" ht="37.5" customHeight="1" thickBot="1">
      <c r="A34" s="309">
        <v>756</v>
      </c>
      <c r="B34" s="273"/>
      <c r="C34" s="274"/>
      <c r="D34" s="275" t="s">
        <v>192</v>
      </c>
      <c r="E34" s="310">
        <f>SUM(E35,E37,E43,E55,E60)</f>
        <v>31805177</v>
      </c>
      <c r="F34" s="311"/>
      <c r="G34" s="31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</row>
    <row r="35" spans="1:19" ht="37.5" customHeight="1" thickBot="1">
      <c r="A35" s="313"/>
      <c r="B35" s="298">
        <v>75601</v>
      </c>
      <c r="C35" s="269"/>
      <c r="D35" s="277" t="s">
        <v>193</v>
      </c>
      <c r="E35" s="314">
        <f>SUM(E36:E36)</f>
        <v>70000</v>
      </c>
      <c r="F35" s="311"/>
      <c r="G35" s="31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</row>
    <row r="36" spans="1:19" ht="24.75" customHeight="1" thickBot="1">
      <c r="A36" s="383"/>
      <c r="B36" s="268"/>
      <c r="C36" s="283" t="s">
        <v>194</v>
      </c>
      <c r="D36" s="270" t="s">
        <v>195</v>
      </c>
      <c r="E36" s="285">
        <v>70000</v>
      </c>
      <c r="F36" s="281"/>
      <c r="G36" s="28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</row>
    <row r="37" spans="1:19" ht="37.5" customHeight="1" thickBot="1">
      <c r="A37" s="384"/>
      <c r="B37" s="309">
        <v>75615</v>
      </c>
      <c r="C37" s="274"/>
      <c r="D37" s="275" t="s">
        <v>196</v>
      </c>
      <c r="E37" s="310">
        <f>SUM(E38:E42)</f>
        <v>9662837</v>
      </c>
      <c r="F37" s="311"/>
      <c r="G37" s="31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</row>
    <row r="38" spans="1:19" ht="12" customHeight="1">
      <c r="A38" s="246"/>
      <c r="B38" s="315"/>
      <c r="C38" s="289" t="s">
        <v>197</v>
      </c>
      <c r="D38" s="279" t="s">
        <v>198</v>
      </c>
      <c r="E38" s="252">
        <v>9321087</v>
      </c>
      <c r="F38" s="233"/>
      <c r="G38" s="291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</row>
    <row r="39" spans="1:19" ht="12" customHeight="1">
      <c r="A39" s="246"/>
      <c r="B39" s="315"/>
      <c r="C39" s="316" t="s">
        <v>199</v>
      </c>
      <c r="D39" s="317" t="s">
        <v>200</v>
      </c>
      <c r="E39" s="318">
        <v>750</v>
      </c>
      <c r="F39" s="233"/>
      <c r="G39" s="291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</row>
    <row r="40" spans="1:19" ht="12" customHeight="1">
      <c r="A40" s="246"/>
      <c r="B40" s="241"/>
      <c r="C40" s="316" t="s">
        <v>201</v>
      </c>
      <c r="D40" s="317" t="s">
        <v>202</v>
      </c>
      <c r="E40" s="318">
        <v>60000</v>
      </c>
      <c r="F40" s="233"/>
      <c r="G40" s="291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</row>
    <row r="41" spans="1:19" ht="12" customHeight="1">
      <c r="A41" s="246"/>
      <c r="B41" s="241"/>
      <c r="C41" s="316" t="s">
        <v>203</v>
      </c>
      <c r="D41" s="317" t="s">
        <v>204</v>
      </c>
      <c r="E41" s="318">
        <v>110000</v>
      </c>
      <c r="F41" s="233"/>
      <c r="G41" s="291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</row>
    <row r="42" spans="1:19" ht="12" customHeight="1" thickBot="1">
      <c r="A42" s="246"/>
      <c r="B42" s="241"/>
      <c r="C42" s="319" t="s">
        <v>175</v>
      </c>
      <c r="D42" s="320" t="s">
        <v>205</v>
      </c>
      <c r="E42" s="321">
        <v>171000</v>
      </c>
      <c r="F42" s="233"/>
      <c r="G42" s="291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</row>
    <row r="43" spans="1:19" ht="49.5" customHeight="1" thickBot="1">
      <c r="A43" s="246"/>
      <c r="B43" s="309">
        <v>75616</v>
      </c>
      <c r="C43" s="261"/>
      <c r="D43" s="322" t="s">
        <v>206</v>
      </c>
      <c r="E43" s="323">
        <f>SUM(E44:E54)</f>
        <v>3872403</v>
      </c>
      <c r="F43" s="311"/>
      <c r="G43" s="31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</row>
    <row r="44" spans="1:19" ht="12" customHeight="1">
      <c r="A44" s="246"/>
      <c r="B44" s="241"/>
      <c r="C44" s="324" t="s">
        <v>197</v>
      </c>
      <c r="D44" s="325" t="s">
        <v>198</v>
      </c>
      <c r="E44" s="326">
        <v>2601722</v>
      </c>
      <c r="F44" s="233"/>
      <c r="G44" s="291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</row>
    <row r="45" spans="1:19" ht="12" customHeight="1">
      <c r="A45" s="246"/>
      <c r="B45" s="241"/>
      <c r="C45" s="316" t="s">
        <v>199</v>
      </c>
      <c r="D45" s="327" t="s">
        <v>200</v>
      </c>
      <c r="E45" s="318">
        <v>29621</v>
      </c>
      <c r="F45" s="233"/>
      <c r="G45" s="291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</row>
    <row r="46" spans="1:19" ht="12" customHeight="1">
      <c r="A46" s="246"/>
      <c r="B46" s="241"/>
      <c r="C46" s="316" t="s">
        <v>201</v>
      </c>
      <c r="D46" s="327" t="s">
        <v>202</v>
      </c>
      <c r="E46" s="318">
        <v>350000</v>
      </c>
      <c r="F46" s="233"/>
      <c r="G46" s="291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</row>
    <row r="47" spans="1:19" ht="12" customHeight="1">
      <c r="A47" s="246"/>
      <c r="B47" s="241"/>
      <c r="C47" s="316" t="s">
        <v>207</v>
      </c>
      <c r="D47" s="327" t="s">
        <v>208</v>
      </c>
      <c r="E47" s="318">
        <v>100000</v>
      </c>
      <c r="F47" s="233"/>
      <c r="G47" s="291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</row>
    <row r="48" spans="1:19" ht="12" customHeight="1">
      <c r="A48" s="246"/>
      <c r="B48" s="241"/>
      <c r="C48" s="316" t="s">
        <v>209</v>
      </c>
      <c r="D48" s="327" t="s">
        <v>210</v>
      </c>
      <c r="E48" s="318">
        <v>28000</v>
      </c>
      <c r="F48" s="233"/>
      <c r="G48" s="291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</row>
    <row r="49" spans="1:19" ht="12" customHeight="1">
      <c r="A49" s="246"/>
      <c r="B49" s="241"/>
      <c r="C49" s="316" t="s">
        <v>211</v>
      </c>
      <c r="D49" s="327" t="s">
        <v>212</v>
      </c>
      <c r="E49" s="318">
        <v>100000</v>
      </c>
      <c r="F49" s="233"/>
      <c r="G49" s="291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</row>
    <row r="50" spans="1:19" ht="12" customHeight="1">
      <c r="A50" s="246"/>
      <c r="B50" s="241"/>
      <c r="C50" s="316" t="s">
        <v>213</v>
      </c>
      <c r="D50" s="327" t="s">
        <v>214</v>
      </c>
      <c r="E50" s="318">
        <v>6000</v>
      </c>
      <c r="F50" s="233"/>
      <c r="G50" s="291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</row>
    <row r="51" spans="1:19" ht="12" customHeight="1">
      <c r="A51" s="246"/>
      <c r="B51" s="241"/>
      <c r="C51" s="316" t="s">
        <v>203</v>
      </c>
      <c r="D51" s="327" t="s">
        <v>204</v>
      </c>
      <c r="E51" s="318">
        <v>500000</v>
      </c>
      <c r="F51" s="233"/>
      <c r="G51" s="291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</row>
    <row r="52" spans="1:19" ht="12" customHeight="1">
      <c r="A52" s="246"/>
      <c r="B52" s="241"/>
      <c r="C52" s="316" t="s">
        <v>217</v>
      </c>
      <c r="D52" s="327" t="s">
        <v>218</v>
      </c>
      <c r="E52" s="318">
        <v>60</v>
      </c>
      <c r="F52" s="233"/>
      <c r="G52" s="291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</row>
    <row r="53" spans="1:19" ht="12" customHeight="1">
      <c r="A53" s="246"/>
      <c r="B53" s="241"/>
      <c r="C53" s="316" t="s">
        <v>179</v>
      </c>
      <c r="D53" s="327" t="s">
        <v>180</v>
      </c>
      <c r="E53" s="318">
        <v>57000</v>
      </c>
      <c r="F53" s="233"/>
      <c r="G53" s="291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</row>
    <row r="54" spans="1:19" ht="11.25" customHeight="1" thickBot="1">
      <c r="A54" s="246"/>
      <c r="B54" s="241"/>
      <c r="C54" s="319" t="s">
        <v>175</v>
      </c>
      <c r="D54" s="406" t="s">
        <v>205</v>
      </c>
      <c r="E54" s="321">
        <v>100000</v>
      </c>
      <c r="F54" s="233"/>
      <c r="G54" s="291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</row>
    <row r="55" spans="1:19" ht="25.5" customHeight="1" thickBot="1">
      <c r="A55" s="246"/>
      <c r="B55" s="309">
        <v>75618</v>
      </c>
      <c r="C55" s="407"/>
      <c r="D55" s="341" t="s">
        <v>219</v>
      </c>
      <c r="E55" s="310">
        <f>SUM(E56:E59)</f>
        <v>717000</v>
      </c>
      <c r="F55" s="311"/>
      <c r="G55" s="31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</row>
    <row r="56" spans="1:19" ht="11.25" customHeight="1" thickBot="1">
      <c r="A56" s="246"/>
      <c r="B56" s="241"/>
      <c r="C56" s="329" t="s">
        <v>220</v>
      </c>
      <c r="D56" s="330" t="s">
        <v>221</v>
      </c>
      <c r="E56" s="252">
        <v>120000</v>
      </c>
      <c r="F56" s="233"/>
      <c r="G56" s="291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</row>
    <row r="57" spans="1:19" ht="11.25" customHeight="1" thickBot="1">
      <c r="A57" s="246"/>
      <c r="B57" s="241"/>
      <c r="C57" s="289" t="s">
        <v>222</v>
      </c>
      <c r="D57" s="239" t="s">
        <v>223</v>
      </c>
      <c r="E57" s="296">
        <v>550000</v>
      </c>
      <c r="F57" s="233"/>
      <c r="G57" s="291"/>
      <c r="H57" s="242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</row>
    <row r="58" spans="1:19" ht="25.5">
      <c r="A58" s="246"/>
      <c r="B58" s="241"/>
      <c r="C58" s="316" t="s">
        <v>215</v>
      </c>
      <c r="D58" s="327" t="s">
        <v>216</v>
      </c>
      <c r="E58" s="328">
        <v>35000</v>
      </c>
      <c r="F58" s="233"/>
      <c r="G58" s="291"/>
      <c r="H58" s="242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</row>
    <row r="59" spans="1:19" ht="11.25" customHeight="1" thickBot="1">
      <c r="A59" s="246"/>
      <c r="B59" s="241"/>
      <c r="C59" s="316" t="s">
        <v>179</v>
      </c>
      <c r="D59" s="327" t="s">
        <v>180</v>
      </c>
      <c r="E59" s="318">
        <v>12000</v>
      </c>
      <c r="F59" s="233"/>
      <c r="G59" s="291"/>
      <c r="H59" s="242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</row>
    <row r="60" spans="1:19" ht="25.5" customHeight="1" thickBot="1">
      <c r="A60" s="246"/>
      <c r="B60" s="309">
        <v>75621</v>
      </c>
      <c r="C60" s="274"/>
      <c r="D60" s="275" t="s">
        <v>224</v>
      </c>
      <c r="E60" s="310">
        <f>SUM(E61:E62)</f>
        <v>17482937</v>
      </c>
      <c r="F60" s="311"/>
      <c r="G60" s="312"/>
      <c r="H60" s="242"/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</row>
    <row r="61" spans="1:19" ht="12" customHeight="1" thickBot="1">
      <c r="A61" s="246"/>
      <c r="B61" s="241"/>
      <c r="C61" s="289" t="s">
        <v>225</v>
      </c>
      <c r="D61" s="279" t="s">
        <v>226</v>
      </c>
      <c r="E61" s="296">
        <v>17282937</v>
      </c>
      <c r="F61" s="233"/>
      <c r="G61" s="291"/>
      <c r="H61" s="242"/>
      <c r="I61" s="242"/>
      <c r="J61" s="242"/>
      <c r="K61" s="242"/>
      <c r="L61" s="242"/>
      <c r="M61" s="242"/>
      <c r="N61" s="242"/>
      <c r="O61" s="242"/>
      <c r="P61" s="242"/>
      <c r="Q61" s="242"/>
      <c r="R61" s="242"/>
      <c r="S61" s="242"/>
    </row>
    <row r="62" spans="1:19" ht="12" customHeight="1" thickBot="1">
      <c r="A62" s="267"/>
      <c r="B62" s="268"/>
      <c r="C62" s="283" t="s">
        <v>227</v>
      </c>
      <c r="D62" s="284" t="s">
        <v>228</v>
      </c>
      <c r="E62" s="296">
        <v>200000</v>
      </c>
      <c r="F62" s="233"/>
      <c r="G62" s="291"/>
      <c r="H62" s="242"/>
      <c r="I62" s="242"/>
      <c r="J62" s="242"/>
      <c r="K62" s="242"/>
      <c r="L62" s="242"/>
      <c r="M62" s="242"/>
      <c r="N62" s="242"/>
      <c r="O62" s="242"/>
      <c r="P62" s="242"/>
      <c r="Q62" s="242"/>
      <c r="R62" s="242"/>
      <c r="S62" s="242"/>
    </row>
    <row r="63" spans="1:19" ht="12.75" customHeight="1" thickBot="1">
      <c r="A63" s="272">
        <v>758</v>
      </c>
      <c r="B63" s="273"/>
      <c r="C63" s="274"/>
      <c r="D63" s="331" t="s">
        <v>65</v>
      </c>
      <c r="E63" s="276">
        <f>SUM(E64)</f>
        <v>30000</v>
      </c>
      <c r="F63" s="265"/>
      <c r="G63" s="266"/>
      <c r="H63" s="242"/>
      <c r="I63" s="242"/>
      <c r="J63" s="242"/>
      <c r="K63" s="242"/>
      <c r="L63" s="242"/>
      <c r="M63" s="242"/>
      <c r="N63" s="242"/>
      <c r="O63" s="242"/>
      <c r="P63" s="242"/>
      <c r="Q63" s="242"/>
      <c r="R63" s="242"/>
      <c r="S63" s="242"/>
    </row>
    <row r="64" spans="1:19" ht="12.75" customHeight="1" thickBot="1">
      <c r="A64" s="246"/>
      <c r="B64" s="272">
        <v>75814</v>
      </c>
      <c r="C64" s="275"/>
      <c r="D64" s="332" t="s">
        <v>229</v>
      </c>
      <c r="E64" s="276">
        <f>SUM(E65:E65)</f>
        <v>30000</v>
      </c>
      <c r="F64" s="265"/>
      <c r="G64" s="266"/>
      <c r="H64" s="242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</row>
    <row r="65" spans="1:19" ht="12" customHeight="1" thickBot="1">
      <c r="A65" s="246"/>
      <c r="B65" s="241"/>
      <c r="C65" s="283" t="s">
        <v>230</v>
      </c>
      <c r="D65" s="333" t="s">
        <v>231</v>
      </c>
      <c r="E65" s="296">
        <v>30000</v>
      </c>
      <c r="F65" s="233"/>
      <c r="G65" s="291"/>
      <c r="H65" s="242"/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2"/>
    </row>
    <row r="66" spans="1:19" ht="13.5" customHeight="1" thickBot="1">
      <c r="A66" s="272">
        <v>801</v>
      </c>
      <c r="B66" s="260"/>
      <c r="C66" s="261"/>
      <c r="D66" s="334" t="s">
        <v>68</v>
      </c>
      <c r="E66" s="276">
        <f>SUM(E67,E69,E71)</f>
        <v>780308</v>
      </c>
      <c r="F66" s="265"/>
      <c r="G66" s="266"/>
      <c r="H66" s="242"/>
      <c r="I66" s="242"/>
      <c r="J66" s="242"/>
      <c r="K66" s="242"/>
      <c r="L66" s="242"/>
      <c r="M66" s="242"/>
      <c r="N66" s="242"/>
      <c r="O66" s="242"/>
      <c r="P66" s="242"/>
      <c r="Q66" s="242"/>
      <c r="R66" s="242"/>
      <c r="S66" s="242"/>
    </row>
    <row r="67" spans="1:19" ht="12.75" customHeight="1" thickBot="1">
      <c r="A67" s="259"/>
      <c r="B67" s="272">
        <v>80101</v>
      </c>
      <c r="C67" s="274"/>
      <c r="D67" s="335" t="s">
        <v>232</v>
      </c>
      <c r="E67" s="276">
        <f>SUM(E68:E68)</f>
        <v>14020</v>
      </c>
      <c r="F67" s="265"/>
      <c r="G67" s="266"/>
      <c r="H67" s="242"/>
      <c r="I67" s="242"/>
      <c r="J67" s="242"/>
      <c r="K67" s="242"/>
      <c r="L67" s="242"/>
      <c r="M67" s="242"/>
      <c r="N67" s="242"/>
      <c r="O67" s="242"/>
      <c r="P67" s="242"/>
      <c r="Q67" s="242"/>
      <c r="R67" s="242"/>
      <c r="S67" s="242"/>
    </row>
    <row r="68" spans="1:19" ht="36.75" customHeight="1" thickBot="1">
      <c r="A68" s="246"/>
      <c r="B68" s="260"/>
      <c r="C68" s="283" t="s">
        <v>169</v>
      </c>
      <c r="D68" s="284" t="s">
        <v>170</v>
      </c>
      <c r="E68" s="285">
        <v>14020</v>
      </c>
      <c r="F68" s="281"/>
      <c r="G68" s="282"/>
      <c r="H68" s="242"/>
      <c r="I68" s="242"/>
      <c r="J68" s="242"/>
      <c r="K68" s="242"/>
      <c r="L68" s="242"/>
      <c r="M68" s="242"/>
      <c r="N68" s="242"/>
      <c r="O68" s="242"/>
      <c r="P68" s="242"/>
      <c r="Q68" s="242"/>
      <c r="R68" s="242"/>
      <c r="S68" s="242"/>
    </row>
    <row r="69" spans="1:19" ht="12.75" customHeight="1" thickBot="1">
      <c r="A69" s="246"/>
      <c r="B69" s="272">
        <v>80104</v>
      </c>
      <c r="C69" s="274"/>
      <c r="D69" s="335" t="s">
        <v>233</v>
      </c>
      <c r="E69" s="336">
        <f>SUM(E70:E70)</f>
        <v>740646</v>
      </c>
      <c r="F69" s="265"/>
      <c r="G69" s="266"/>
      <c r="H69" s="242"/>
      <c r="I69" s="242"/>
      <c r="J69" s="242"/>
      <c r="K69" s="242"/>
      <c r="L69" s="242"/>
      <c r="M69" s="242"/>
      <c r="N69" s="242"/>
      <c r="O69" s="242"/>
      <c r="P69" s="242"/>
      <c r="Q69" s="242"/>
      <c r="R69" s="242"/>
      <c r="S69" s="242"/>
    </row>
    <row r="70" spans="1:19" ht="12" customHeight="1" thickBot="1">
      <c r="A70" s="246"/>
      <c r="B70" s="241"/>
      <c r="C70" s="329" t="s">
        <v>182</v>
      </c>
      <c r="D70" s="337" t="s">
        <v>183</v>
      </c>
      <c r="E70" s="252">
        <v>740646</v>
      </c>
      <c r="F70" s="233"/>
      <c r="G70" s="291"/>
      <c r="H70" s="242"/>
      <c r="I70" s="242"/>
      <c r="J70" s="242"/>
      <c r="K70" s="242"/>
      <c r="L70" s="242"/>
      <c r="M70" s="242"/>
      <c r="N70" s="242"/>
      <c r="O70" s="242"/>
      <c r="P70" s="242"/>
      <c r="Q70" s="242"/>
      <c r="R70" s="242"/>
      <c r="S70" s="242"/>
    </row>
    <row r="71" spans="1:19" ht="12.75" customHeight="1" thickBot="1">
      <c r="A71" s="246"/>
      <c r="B71" s="272">
        <v>80110</v>
      </c>
      <c r="C71" s="274"/>
      <c r="D71" s="335" t="s">
        <v>234</v>
      </c>
      <c r="E71" s="276">
        <f>SUM(E72:E73)</f>
        <v>25642</v>
      </c>
      <c r="F71" s="265"/>
      <c r="G71" s="266"/>
      <c r="H71" s="242"/>
      <c r="I71" s="242"/>
      <c r="J71" s="242"/>
      <c r="K71" s="242"/>
      <c r="L71" s="242"/>
      <c r="M71" s="242"/>
      <c r="N71" s="242"/>
      <c r="O71" s="242"/>
      <c r="P71" s="242"/>
      <c r="Q71" s="242"/>
      <c r="R71" s="242"/>
      <c r="S71" s="242"/>
    </row>
    <row r="72" spans="1:19" ht="39" customHeight="1" thickBot="1">
      <c r="A72" s="246"/>
      <c r="B72" s="241"/>
      <c r="C72" s="338" t="s">
        <v>169</v>
      </c>
      <c r="D72" s="284" t="s">
        <v>170</v>
      </c>
      <c r="E72" s="288">
        <v>22042</v>
      </c>
      <c r="F72" s="281"/>
      <c r="G72" s="282"/>
      <c r="H72" s="242"/>
      <c r="I72" s="242"/>
      <c r="J72" s="242"/>
      <c r="K72" s="242"/>
      <c r="L72" s="242"/>
      <c r="M72" s="242"/>
      <c r="N72" s="242"/>
      <c r="O72" s="242"/>
      <c r="P72" s="242"/>
      <c r="Q72" s="242"/>
      <c r="R72" s="242"/>
      <c r="S72" s="242"/>
    </row>
    <row r="73" spans="1:19" ht="37.5" customHeight="1" thickBot="1">
      <c r="A73" s="246"/>
      <c r="B73" s="241"/>
      <c r="C73" s="283" t="s">
        <v>235</v>
      </c>
      <c r="D73" s="339" t="s">
        <v>236</v>
      </c>
      <c r="E73" s="285">
        <v>3600</v>
      </c>
      <c r="F73" s="281"/>
      <c r="G73" s="282"/>
      <c r="H73" s="242"/>
      <c r="I73" s="242"/>
      <c r="J73" s="242"/>
      <c r="K73" s="242"/>
      <c r="L73" s="242"/>
      <c r="M73" s="242"/>
      <c r="N73" s="242"/>
      <c r="O73" s="242"/>
      <c r="P73" s="242"/>
      <c r="Q73" s="242"/>
      <c r="R73" s="242"/>
      <c r="S73" s="242"/>
    </row>
    <row r="74" spans="1:19" ht="15.75" customHeight="1" thickBot="1">
      <c r="A74" s="272">
        <v>852</v>
      </c>
      <c r="B74" s="273"/>
      <c r="C74" s="274"/>
      <c r="D74" s="275" t="s">
        <v>84</v>
      </c>
      <c r="E74" s="276">
        <f>SUM(E75,E78,E80)</f>
        <v>743000</v>
      </c>
      <c r="F74" s="265"/>
      <c r="G74" s="266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</row>
    <row r="75" spans="1:19" ht="15" customHeight="1" thickBot="1">
      <c r="A75" s="259"/>
      <c r="B75" s="272">
        <v>85203</v>
      </c>
      <c r="C75" s="274"/>
      <c r="D75" s="275" t="s">
        <v>237</v>
      </c>
      <c r="E75" s="276">
        <f>SUM(E76:E77)</f>
        <v>703000</v>
      </c>
      <c r="F75" s="265"/>
      <c r="G75" s="266"/>
      <c r="H75" s="242"/>
      <c r="I75" s="242"/>
      <c r="J75" s="242"/>
      <c r="K75" s="242"/>
      <c r="L75" s="242"/>
      <c r="M75" s="242"/>
      <c r="N75" s="242"/>
      <c r="O75" s="242"/>
      <c r="P75" s="242"/>
      <c r="Q75" s="242"/>
      <c r="R75" s="242"/>
      <c r="S75" s="242"/>
    </row>
    <row r="76" spans="1:19" ht="39.75" customHeight="1" thickBot="1">
      <c r="A76" s="246"/>
      <c r="B76" s="241"/>
      <c r="C76" s="338" t="s">
        <v>169</v>
      </c>
      <c r="D76" s="284" t="s">
        <v>170</v>
      </c>
      <c r="E76" s="285">
        <v>747</v>
      </c>
      <c r="F76" s="281"/>
      <c r="G76" s="282"/>
      <c r="H76" s="242"/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2"/>
    </row>
    <row r="77" spans="1:19" ht="13.5" customHeight="1" thickBot="1">
      <c r="A77" s="267"/>
      <c r="B77" s="268"/>
      <c r="C77" s="283" t="s">
        <v>182</v>
      </c>
      <c r="D77" s="284" t="s">
        <v>183</v>
      </c>
      <c r="E77" s="296">
        <v>702253</v>
      </c>
      <c r="F77" s="233"/>
      <c r="G77" s="291"/>
      <c r="H77" s="242"/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</row>
    <row r="78" spans="1:19" ht="27" customHeight="1" thickBot="1">
      <c r="A78" s="259"/>
      <c r="B78" s="309">
        <v>85214</v>
      </c>
      <c r="C78" s="274"/>
      <c r="D78" s="275" t="s">
        <v>238</v>
      </c>
      <c r="E78" s="310">
        <f>SUM(E79:E79)</f>
        <v>1000</v>
      </c>
      <c r="F78" s="311"/>
      <c r="G78" s="312"/>
      <c r="H78" s="242"/>
      <c r="I78" s="242"/>
      <c r="J78" s="242"/>
      <c r="K78" s="242"/>
      <c r="L78" s="242"/>
      <c r="M78" s="242"/>
      <c r="N78" s="242"/>
      <c r="O78" s="242"/>
      <c r="P78" s="242"/>
      <c r="Q78" s="242"/>
      <c r="R78" s="242"/>
      <c r="S78" s="242"/>
    </row>
    <row r="79" spans="1:19" ht="13.5" customHeight="1" thickBot="1">
      <c r="A79" s="246"/>
      <c r="B79" s="340"/>
      <c r="C79" s="283" t="s">
        <v>184</v>
      </c>
      <c r="D79" s="286" t="s">
        <v>185</v>
      </c>
      <c r="E79" s="271">
        <v>1000</v>
      </c>
      <c r="F79" s="233"/>
      <c r="G79" s="291"/>
      <c r="H79" s="242"/>
      <c r="I79" s="242"/>
      <c r="J79" s="242"/>
      <c r="K79" s="242"/>
      <c r="L79" s="242"/>
      <c r="M79" s="242"/>
      <c r="N79" s="242"/>
      <c r="O79" s="242"/>
      <c r="P79" s="242"/>
      <c r="Q79" s="242"/>
      <c r="R79" s="242"/>
      <c r="S79" s="242"/>
    </row>
    <row r="80" spans="1:19" ht="15" customHeight="1" thickBot="1">
      <c r="A80" s="246"/>
      <c r="B80" s="309">
        <v>85228</v>
      </c>
      <c r="C80" s="269"/>
      <c r="D80" s="277" t="s">
        <v>93</v>
      </c>
      <c r="E80" s="336">
        <f>SUM(E81:E81)</f>
        <v>39000</v>
      </c>
      <c r="F80" s="265"/>
      <c r="G80" s="266"/>
      <c r="H80" s="242"/>
      <c r="I80" s="242"/>
      <c r="J80" s="242"/>
      <c r="K80" s="242"/>
      <c r="L80" s="242"/>
      <c r="M80" s="242"/>
      <c r="N80" s="242"/>
      <c r="O80" s="242"/>
      <c r="P80" s="242"/>
      <c r="Q80" s="242"/>
      <c r="R80" s="242"/>
      <c r="S80" s="242"/>
    </row>
    <row r="81" spans="1:19" ht="13.5" customHeight="1" thickBot="1">
      <c r="A81" s="246"/>
      <c r="B81" s="241"/>
      <c r="C81" s="283" t="s">
        <v>182</v>
      </c>
      <c r="D81" s="270" t="s">
        <v>183</v>
      </c>
      <c r="E81" s="296">
        <v>39000</v>
      </c>
      <c r="F81" s="233"/>
      <c r="G81" s="291"/>
      <c r="H81" s="242"/>
      <c r="I81" s="242"/>
      <c r="J81" s="242"/>
      <c r="K81" s="242"/>
      <c r="L81" s="242"/>
      <c r="M81" s="242"/>
      <c r="N81" s="242"/>
      <c r="O81" s="242"/>
      <c r="P81" s="242"/>
      <c r="Q81" s="242"/>
      <c r="R81" s="242"/>
      <c r="S81" s="242"/>
    </row>
    <row r="82" spans="1:19" ht="15.75" customHeight="1" thickBot="1">
      <c r="A82" s="272">
        <v>854</v>
      </c>
      <c r="B82" s="273"/>
      <c r="C82" s="274"/>
      <c r="D82" s="275" t="s">
        <v>96</v>
      </c>
      <c r="E82" s="276">
        <f>SUM(E83,E85)</f>
        <v>755450</v>
      </c>
      <c r="F82" s="265"/>
      <c r="G82" s="266"/>
      <c r="H82" s="242"/>
      <c r="I82" s="242"/>
      <c r="J82" s="242"/>
      <c r="K82" s="242"/>
      <c r="L82" s="242"/>
      <c r="M82" s="242"/>
      <c r="N82" s="242"/>
      <c r="O82" s="242"/>
      <c r="P82" s="242"/>
      <c r="Q82" s="242"/>
      <c r="R82" s="242"/>
      <c r="S82" s="242"/>
    </row>
    <row r="83" spans="1:19" ht="15" customHeight="1" thickBot="1">
      <c r="A83" s="259"/>
      <c r="B83" s="272">
        <v>85401</v>
      </c>
      <c r="C83" s="274"/>
      <c r="D83" s="275" t="s">
        <v>239</v>
      </c>
      <c r="E83" s="276">
        <f>SUM(E84:E84)</f>
        <v>531700</v>
      </c>
      <c r="F83" s="265"/>
      <c r="G83" s="266"/>
      <c r="H83" s="242"/>
      <c r="I83" s="242"/>
      <c r="J83" s="242"/>
      <c r="K83" s="242"/>
      <c r="L83" s="242"/>
      <c r="M83" s="242"/>
      <c r="N83" s="242"/>
      <c r="O83" s="242"/>
      <c r="P83" s="242"/>
      <c r="Q83" s="242"/>
      <c r="R83" s="242"/>
      <c r="S83" s="242"/>
    </row>
    <row r="84" spans="1:19" ht="13.5" customHeight="1" thickBot="1">
      <c r="A84" s="246"/>
      <c r="B84" s="241"/>
      <c r="C84" s="289" t="s">
        <v>182</v>
      </c>
      <c r="D84" s="279" t="s">
        <v>183</v>
      </c>
      <c r="E84" s="271">
        <v>531700</v>
      </c>
      <c r="F84" s="233"/>
      <c r="G84" s="291"/>
      <c r="H84" s="242"/>
      <c r="I84" s="242"/>
      <c r="J84" s="242"/>
      <c r="K84" s="242"/>
      <c r="L84" s="242"/>
      <c r="M84" s="242"/>
      <c r="N84" s="242"/>
      <c r="O84" s="242"/>
      <c r="P84" s="242"/>
      <c r="Q84" s="242"/>
      <c r="R84" s="242"/>
      <c r="S84" s="242"/>
    </row>
    <row r="85" spans="1:19" ht="24.75" customHeight="1" thickBot="1">
      <c r="A85" s="246"/>
      <c r="B85" s="309">
        <v>85412</v>
      </c>
      <c r="C85" s="275"/>
      <c r="D85" s="341" t="s">
        <v>240</v>
      </c>
      <c r="E85" s="310">
        <f>SUM(E86:E86)</f>
        <v>223750</v>
      </c>
      <c r="F85" s="311"/>
      <c r="G85" s="312"/>
      <c r="H85" s="242"/>
      <c r="I85" s="242"/>
      <c r="J85" s="242"/>
      <c r="K85" s="242"/>
      <c r="L85" s="242"/>
      <c r="M85" s="242"/>
      <c r="N85" s="242"/>
      <c r="O85" s="242"/>
      <c r="P85" s="242"/>
      <c r="Q85" s="242"/>
      <c r="R85" s="242"/>
      <c r="S85" s="242"/>
    </row>
    <row r="86" spans="1:19" ht="14.25" customHeight="1" thickBot="1">
      <c r="A86" s="246"/>
      <c r="B86" s="241"/>
      <c r="C86" s="289" t="s">
        <v>182</v>
      </c>
      <c r="D86" s="279" t="s">
        <v>241</v>
      </c>
      <c r="E86" s="252">
        <v>223750</v>
      </c>
      <c r="F86" s="233"/>
      <c r="G86" s="291"/>
      <c r="H86" s="242"/>
      <c r="I86" s="242"/>
      <c r="J86" s="242"/>
      <c r="K86" s="242"/>
      <c r="L86" s="242"/>
      <c r="M86" s="242"/>
      <c r="N86" s="242"/>
      <c r="O86" s="242"/>
      <c r="P86" s="242"/>
      <c r="Q86" s="242"/>
      <c r="R86" s="242"/>
      <c r="S86" s="242"/>
    </row>
    <row r="87" spans="1:19" ht="15.75" customHeight="1" thickBot="1">
      <c r="A87" s="272">
        <v>900</v>
      </c>
      <c r="B87" s="273"/>
      <c r="C87" s="274"/>
      <c r="D87" s="275" t="s">
        <v>100</v>
      </c>
      <c r="E87" s="276">
        <f>SUM(E88,E90)</f>
        <v>7304000</v>
      </c>
      <c r="F87" s="265"/>
      <c r="G87" s="266"/>
      <c r="H87" s="242"/>
      <c r="I87" s="242"/>
      <c r="J87" s="242"/>
      <c r="K87" s="242"/>
      <c r="L87" s="242"/>
      <c r="M87" s="242"/>
      <c r="N87" s="242"/>
      <c r="O87" s="242"/>
      <c r="P87" s="242"/>
      <c r="Q87" s="242"/>
      <c r="R87" s="242"/>
      <c r="S87" s="242"/>
    </row>
    <row r="88" spans="1:19" ht="27.75" customHeight="1" thickBot="1">
      <c r="A88" s="246"/>
      <c r="B88" s="309">
        <v>90020</v>
      </c>
      <c r="C88" s="274"/>
      <c r="D88" s="275" t="s">
        <v>242</v>
      </c>
      <c r="E88" s="314">
        <f>SUM(E89)</f>
        <v>4000</v>
      </c>
      <c r="F88" s="311"/>
      <c r="G88" s="312"/>
      <c r="H88" s="242"/>
      <c r="I88" s="242"/>
      <c r="J88" s="242"/>
      <c r="K88" s="242"/>
      <c r="L88" s="242"/>
      <c r="M88" s="242"/>
      <c r="N88" s="242"/>
      <c r="O88" s="242"/>
      <c r="P88" s="242"/>
      <c r="Q88" s="242"/>
      <c r="R88" s="242"/>
      <c r="S88" s="242"/>
    </row>
    <row r="89" spans="1:19" ht="13.5" customHeight="1" thickBot="1">
      <c r="A89" s="246"/>
      <c r="B89" s="241"/>
      <c r="C89" s="289" t="s">
        <v>243</v>
      </c>
      <c r="D89" s="279" t="s">
        <v>244</v>
      </c>
      <c r="E89" s="271">
        <v>4000</v>
      </c>
      <c r="F89" s="233"/>
      <c r="G89" s="291"/>
      <c r="H89" s="242"/>
      <c r="I89" s="242"/>
      <c r="J89" s="242"/>
      <c r="K89" s="242"/>
      <c r="L89" s="242"/>
      <c r="M89" s="242"/>
      <c r="N89" s="242"/>
      <c r="O89" s="242"/>
      <c r="P89" s="242"/>
      <c r="Q89" s="242"/>
      <c r="R89" s="242"/>
      <c r="S89" s="242"/>
    </row>
    <row r="90" spans="1:19" ht="13.5" customHeight="1" thickBot="1">
      <c r="A90" s="246"/>
      <c r="B90" s="272">
        <v>90095</v>
      </c>
      <c r="C90" s="274"/>
      <c r="D90" s="342" t="s">
        <v>245</v>
      </c>
      <c r="E90" s="264">
        <f>SUM(E91)</f>
        <v>7300000</v>
      </c>
      <c r="F90" s="233"/>
      <c r="G90" s="291"/>
      <c r="H90" s="242"/>
      <c r="I90" s="242"/>
      <c r="J90" s="242"/>
      <c r="K90" s="242"/>
      <c r="L90" s="242"/>
      <c r="M90" s="242"/>
      <c r="N90" s="242"/>
      <c r="O90" s="242"/>
      <c r="P90" s="242"/>
      <c r="Q90" s="242"/>
      <c r="R90" s="242"/>
      <c r="S90" s="242"/>
    </row>
    <row r="91" spans="1:19" ht="39" thickBot="1">
      <c r="A91" s="246"/>
      <c r="B91" s="241"/>
      <c r="C91" s="307" t="s">
        <v>246</v>
      </c>
      <c r="D91" s="343" t="s">
        <v>247</v>
      </c>
      <c r="E91" s="296">
        <v>7300000</v>
      </c>
      <c r="F91" s="233"/>
      <c r="G91" s="291"/>
      <c r="H91" s="242"/>
      <c r="I91" s="242"/>
      <c r="J91" s="242"/>
      <c r="K91" s="242"/>
      <c r="L91" s="242"/>
      <c r="M91" s="242"/>
      <c r="N91" s="242"/>
      <c r="O91" s="242"/>
      <c r="P91" s="242"/>
      <c r="Q91" s="242"/>
      <c r="R91" s="242"/>
      <c r="S91" s="242"/>
    </row>
    <row r="92" spans="1:19" ht="13.5" customHeight="1" thickBot="1">
      <c r="A92" s="259">
        <v>926</v>
      </c>
      <c r="B92" s="260"/>
      <c r="C92" s="261"/>
      <c r="D92" s="322" t="s">
        <v>111</v>
      </c>
      <c r="E92" s="344">
        <f>SUM(E93)</f>
        <v>95100</v>
      </c>
      <c r="F92" s="265"/>
      <c r="G92" s="266"/>
      <c r="H92" s="242"/>
      <c r="I92" s="242"/>
      <c r="J92" s="242"/>
      <c r="K92" s="242"/>
      <c r="L92" s="242"/>
      <c r="M92" s="242"/>
      <c r="N92" s="242"/>
      <c r="O92" s="242"/>
      <c r="P92" s="242"/>
      <c r="Q92" s="242"/>
      <c r="R92" s="242"/>
      <c r="S92" s="242"/>
    </row>
    <row r="93" spans="1:19" ht="13.5" customHeight="1" thickBot="1">
      <c r="A93" s="259"/>
      <c r="B93" s="272">
        <v>92604</v>
      </c>
      <c r="C93" s="274"/>
      <c r="D93" s="275" t="s">
        <v>248</v>
      </c>
      <c r="E93" s="276">
        <f>SUM(E94:E95)</f>
        <v>95100</v>
      </c>
      <c r="F93" s="265"/>
      <c r="G93" s="266"/>
      <c r="H93" s="242"/>
      <c r="I93" s="242"/>
      <c r="J93" s="242"/>
      <c r="K93" s="242"/>
      <c r="L93" s="242"/>
      <c r="M93" s="242"/>
      <c r="N93" s="242"/>
      <c r="O93" s="242"/>
      <c r="P93" s="242"/>
      <c r="Q93" s="242"/>
      <c r="R93" s="242"/>
      <c r="S93" s="242"/>
    </row>
    <row r="94" spans="1:19" ht="37.5" customHeight="1" thickBot="1">
      <c r="A94" s="246"/>
      <c r="B94" s="241"/>
      <c r="C94" s="283" t="s">
        <v>169</v>
      </c>
      <c r="D94" s="284" t="s">
        <v>170</v>
      </c>
      <c r="E94" s="285">
        <v>82600</v>
      </c>
      <c r="F94" s="281"/>
      <c r="G94" s="282"/>
      <c r="H94" s="242"/>
      <c r="I94" s="242"/>
      <c r="J94" s="242"/>
      <c r="K94" s="242"/>
      <c r="L94" s="242"/>
      <c r="M94" s="242"/>
      <c r="N94" s="242"/>
      <c r="O94" s="242"/>
      <c r="P94" s="242"/>
      <c r="Q94" s="242"/>
      <c r="R94" s="242"/>
      <c r="S94" s="242"/>
    </row>
    <row r="95" spans="1:19" ht="12.75" customHeight="1" thickBot="1">
      <c r="A95" s="337"/>
      <c r="B95" s="241"/>
      <c r="C95" s="289" t="s">
        <v>182</v>
      </c>
      <c r="D95" s="290" t="s">
        <v>183</v>
      </c>
      <c r="E95" s="263">
        <v>12500</v>
      </c>
      <c r="F95" s="233"/>
      <c r="G95" s="291"/>
      <c r="H95" s="242"/>
      <c r="I95" s="242"/>
      <c r="J95" s="242"/>
      <c r="K95" s="242"/>
      <c r="L95" s="242"/>
      <c r="M95" s="242"/>
      <c r="N95" s="242"/>
      <c r="O95" s="242"/>
      <c r="P95" s="242"/>
      <c r="Q95" s="242"/>
      <c r="R95" s="242"/>
      <c r="S95" s="242"/>
    </row>
    <row r="96" spans="1:19" ht="12.75" customHeight="1" thickBot="1">
      <c r="A96" s="385"/>
      <c r="B96" s="273"/>
      <c r="C96" s="274"/>
      <c r="D96" s="275" t="s">
        <v>272</v>
      </c>
      <c r="E96" s="276">
        <f>SUM(E97)</f>
        <v>9758860</v>
      </c>
      <c r="F96" s="265"/>
      <c r="G96" s="266"/>
      <c r="H96" s="242"/>
      <c r="I96" s="242"/>
      <c r="J96" s="242"/>
      <c r="K96" s="242"/>
      <c r="L96" s="242"/>
      <c r="M96" s="242"/>
      <c r="N96" s="242"/>
      <c r="O96" s="242"/>
      <c r="P96" s="242"/>
      <c r="Q96" s="242"/>
      <c r="R96" s="242"/>
      <c r="S96" s="242"/>
    </row>
    <row r="97" spans="1:19" ht="14.25" customHeight="1" thickBot="1">
      <c r="A97" s="272">
        <v>758</v>
      </c>
      <c r="B97" s="273"/>
      <c r="C97" s="274"/>
      <c r="D97" s="331" t="s">
        <v>65</v>
      </c>
      <c r="E97" s="276">
        <f>SUM(E98,E100)</f>
        <v>9758860</v>
      </c>
      <c r="F97" s="265"/>
      <c r="G97" s="266"/>
      <c r="H97" s="242"/>
      <c r="I97" s="242"/>
      <c r="J97" s="242"/>
      <c r="K97" s="242"/>
      <c r="L97" s="242"/>
      <c r="M97" s="242"/>
      <c r="N97" s="242"/>
      <c r="O97" s="242"/>
      <c r="P97" s="242"/>
      <c r="Q97" s="242"/>
      <c r="R97" s="242"/>
      <c r="S97" s="242"/>
    </row>
    <row r="98" spans="1:19" ht="12.75" customHeight="1" thickBot="1">
      <c r="A98" s="259"/>
      <c r="B98" s="309">
        <v>75801</v>
      </c>
      <c r="C98" s="275"/>
      <c r="D98" s="332" t="s">
        <v>249</v>
      </c>
      <c r="E98" s="310">
        <f>SUM(E99)</f>
        <v>8447458</v>
      </c>
      <c r="F98" s="311"/>
      <c r="G98" s="312"/>
      <c r="H98" s="242"/>
      <c r="I98" s="242"/>
      <c r="J98" s="242"/>
      <c r="K98" s="242"/>
      <c r="L98" s="242"/>
      <c r="M98" s="242"/>
      <c r="N98" s="242"/>
      <c r="O98" s="242"/>
      <c r="P98" s="242"/>
      <c r="Q98" s="242"/>
      <c r="R98" s="242"/>
      <c r="S98" s="242"/>
    </row>
    <row r="99" spans="1:19" ht="14.25" customHeight="1" thickBot="1">
      <c r="A99" s="246"/>
      <c r="B99" s="241"/>
      <c r="C99" s="289" t="s">
        <v>250</v>
      </c>
      <c r="D99" s="251" t="s">
        <v>251</v>
      </c>
      <c r="E99" s="252">
        <v>8447458</v>
      </c>
      <c r="F99" s="233"/>
      <c r="G99" s="291"/>
      <c r="H99" s="242"/>
      <c r="I99" s="242"/>
      <c r="J99" s="242"/>
      <c r="K99" s="242"/>
      <c r="L99" s="242"/>
      <c r="M99" s="242"/>
      <c r="N99" s="242"/>
      <c r="O99" s="242"/>
      <c r="P99" s="242"/>
      <c r="Q99" s="242"/>
      <c r="R99" s="242"/>
      <c r="S99" s="242"/>
    </row>
    <row r="100" spans="1:19" ht="12" customHeight="1" thickBot="1">
      <c r="A100" s="246"/>
      <c r="B100" s="272">
        <v>75831</v>
      </c>
      <c r="C100" s="274"/>
      <c r="D100" s="332" t="s">
        <v>252</v>
      </c>
      <c r="E100" s="276">
        <f>SUM(E101)</f>
        <v>1311402</v>
      </c>
      <c r="F100" s="265"/>
      <c r="G100" s="266"/>
      <c r="H100" s="242"/>
      <c r="I100" s="242"/>
      <c r="J100" s="242"/>
      <c r="K100" s="242"/>
      <c r="L100" s="242"/>
      <c r="M100" s="242"/>
      <c r="N100" s="242"/>
      <c r="O100" s="242"/>
      <c r="P100" s="242"/>
      <c r="Q100" s="242"/>
      <c r="R100" s="242"/>
      <c r="S100" s="242"/>
    </row>
    <row r="101" spans="1:19" ht="14.25" customHeight="1" thickBot="1">
      <c r="A101" s="267"/>
      <c r="B101" s="268"/>
      <c r="C101" s="307" t="s">
        <v>250</v>
      </c>
      <c r="D101" s="347" t="s">
        <v>251</v>
      </c>
      <c r="E101" s="271">
        <v>1311402</v>
      </c>
      <c r="F101" s="233"/>
      <c r="G101" s="291"/>
      <c r="H101" s="242"/>
      <c r="I101" s="242"/>
      <c r="J101" s="242"/>
      <c r="K101" s="242"/>
      <c r="L101" s="242"/>
      <c r="M101" s="242"/>
      <c r="N101" s="242"/>
      <c r="O101" s="242"/>
      <c r="P101" s="242"/>
      <c r="Q101" s="242"/>
      <c r="R101" s="242"/>
      <c r="S101" s="242"/>
    </row>
    <row r="102" spans="1:19" ht="12.75" customHeight="1" thickBot="1">
      <c r="A102" s="246"/>
      <c r="B102" s="241"/>
      <c r="C102" s="235"/>
      <c r="D102" s="348" t="s">
        <v>273</v>
      </c>
      <c r="E102" s="264">
        <f>SUM(E103,E106,E109)</f>
        <v>141205</v>
      </c>
      <c r="F102" s="265"/>
      <c r="G102" s="312"/>
      <c r="H102" s="242"/>
      <c r="I102" s="242"/>
      <c r="J102" s="242"/>
      <c r="K102" s="242"/>
      <c r="L102" s="242"/>
      <c r="M102" s="242"/>
      <c r="N102" s="242"/>
      <c r="O102" s="242"/>
      <c r="P102" s="242"/>
      <c r="Q102" s="242"/>
      <c r="R102" s="242"/>
      <c r="S102" s="242"/>
    </row>
    <row r="103" spans="1:19" ht="37.5" customHeight="1" thickBot="1">
      <c r="A103" s="309">
        <v>756</v>
      </c>
      <c r="B103" s="273"/>
      <c r="C103" s="274"/>
      <c r="D103" s="275" t="s">
        <v>192</v>
      </c>
      <c r="E103" s="310">
        <f>SUM(E104)</f>
        <v>80605</v>
      </c>
      <c r="F103" s="311"/>
      <c r="G103" s="312"/>
      <c r="H103" s="242"/>
      <c r="I103" s="242"/>
      <c r="J103" s="242"/>
      <c r="K103" s="242"/>
      <c r="L103" s="242"/>
      <c r="M103" s="242"/>
      <c r="N103" s="242"/>
      <c r="O103" s="242"/>
      <c r="P103" s="242"/>
      <c r="Q103" s="242"/>
      <c r="R103" s="242"/>
      <c r="S103" s="242"/>
    </row>
    <row r="104" spans="1:19" ht="24.75" customHeight="1" thickBot="1">
      <c r="A104" s="259"/>
      <c r="B104" s="309">
        <v>75615</v>
      </c>
      <c r="C104" s="274"/>
      <c r="D104" s="275" t="s">
        <v>196</v>
      </c>
      <c r="E104" s="310">
        <f>SUM(E105)</f>
        <v>80605</v>
      </c>
      <c r="F104" s="311"/>
      <c r="G104" s="312"/>
      <c r="H104" s="242"/>
      <c r="I104" s="242"/>
      <c r="J104" s="242"/>
      <c r="K104" s="242"/>
      <c r="L104" s="242"/>
      <c r="M104" s="242"/>
      <c r="N104" s="242"/>
      <c r="O104" s="242"/>
      <c r="P104" s="242"/>
      <c r="Q104" s="242"/>
      <c r="R104" s="242"/>
      <c r="S104" s="242"/>
    </row>
    <row r="105" spans="1:19" ht="25.5" customHeight="1" thickBot="1">
      <c r="A105" s="346"/>
      <c r="B105" s="268"/>
      <c r="C105" s="283" t="s">
        <v>253</v>
      </c>
      <c r="D105" s="349" t="s">
        <v>254</v>
      </c>
      <c r="E105" s="350">
        <v>80605</v>
      </c>
      <c r="F105" s="281"/>
      <c r="G105" s="282"/>
      <c r="H105" s="242"/>
      <c r="I105" s="242"/>
      <c r="J105" s="242"/>
      <c r="K105" s="242"/>
      <c r="L105" s="242"/>
      <c r="M105" s="242"/>
      <c r="N105" s="242"/>
      <c r="O105" s="242"/>
      <c r="P105" s="242"/>
      <c r="Q105" s="242"/>
      <c r="R105" s="242"/>
      <c r="S105" s="242"/>
    </row>
    <row r="106" spans="1:19" ht="12.75" customHeight="1" thickBot="1">
      <c r="A106" s="309">
        <v>854</v>
      </c>
      <c r="B106" s="273"/>
      <c r="C106" s="274"/>
      <c r="D106" s="275" t="s">
        <v>96</v>
      </c>
      <c r="E106" s="276">
        <f>SUM(E107)</f>
        <v>42600</v>
      </c>
      <c r="F106" s="265"/>
      <c r="G106" s="266"/>
      <c r="H106" s="242"/>
      <c r="I106" s="242"/>
      <c r="J106" s="242"/>
      <c r="K106" s="242"/>
      <c r="L106" s="242"/>
      <c r="M106" s="242"/>
      <c r="N106" s="242"/>
      <c r="O106" s="242"/>
      <c r="P106" s="242"/>
      <c r="Q106" s="242"/>
      <c r="R106" s="242"/>
      <c r="S106" s="242"/>
    </row>
    <row r="107" spans="1:19" ht="27.75" customHeight="1" thickBot="1">
      <c r="A107" s="337"/>
      <c r="B107" s="309">
        <v>85412</v>
      </c>
      <c r="C107" s="275"/>
      <c r="D107" s="341" t="s">
        <v>240</v>
      </c>
      <c r="E107" s="310">
        <f>SUM(E108:E108)</f>
        <v>42600</v>
      </c>
      <c r="F107" s="311"/>
      <c r="G107" s="312"/>
      <c r="H107" s="242"/>
      <c r="I107" s="242"/>
      <c r="J107" s="242"/>
      <c r="K107" s="242"/>
      <c r="L107" s="242"/>
      <c r="M107" s="242"/>
      <c r="N107" s="242"/>
      <c r="O107" s="242"/>
      <c r="P107" s="242"/>
      <c r="Q107" s="242"/>
      <c r="R107" s="242"/>
      <c r="S107" s="242"/>
    </row>
    <row r="108" spans="1:19" ht="27.75" customHeight="1" thickBot="1">
      <c r="A108" s="337"/>
      <c r="B108" s="268"/>
      <c r="C108" s="283" t="s">
        <v>253</v>
      </c>
      <c r="D108" s="286" t="s">
        <v>254</v>
      </c>
      <c r="E108" s="285">
        <v>42600</v>
      </c>
      <c r="F108" s="281"/>
      <c r="G108" s="282"/>
      <c r="H108" s="242"/>
      <c r="I108" s="242"/>
      <c r="J108" s="242"/>
      <c r="K108" s="242"/>
      <c r="L108" s="242"/>
      <c r="M108" s="242"/>
      <c r="N108" s="242"/>
      <c r="O108" s="242"/>
      <c r="P108" s="242"/>
      <c r="Q108" s="242"/>
      <c r="R108" s="242"/>
      <c r="S108" s="242"/>
    </row>
    <row r="109" spans="1:19" ht="16.5" customHeight="1" thickBot="1">
      <c r="A109" s="272">
        <v>900</v>
      </c>
      <c r="B109" s="273"/>
      <c r="C109" s="274"/>
      <c r="D109" s="275" t="s">
        <v>100</v>
      </c>
      <c r="E109" s="276">
        <f>SUM(E110)</f>
        <v>18000</v>
      </c>
      <c r="F109" s="265"/>
      <c r="G109" s="266"/>
      <c r="H109" s="242"/>
      <c r="I109" s="242"/>
      <c r="J109" s="242"/>
      <c r="K109" s="242"/>
      <c r="L109" s="242"/>
      <c r="M109" s="242"/>
      <c r="N109" s="242"/>
      <c r="O109" s="242"/>
      <c r="P109" s="242"/>
      <c r="Q109" s="242"/>
      <c r="R109" s="242"/>
      <c r="S109" s="242"/>
    </row>
    <row r="110" spans="1:19" ht="16.5" customHeight="1" thickBot="1">
      <c r="A110" s="337"/>
      <c r="B110" s="309">
        <v>90095</v>
      </c>
      <c r="C110" s="274"/>
      <c r="D110" s="275" t="s">
        <v>245</v>
      </c>
      <c r="E110" s="276">
        <f>SUM(E111:E111)</f>
        <v>18000</v>
      </c>
      <c r="F110" s="265"/>
      <c r="G110" s="266"/>
      <c r="H110" s="242"/>
      <c r="I110" s="242"/>
      <c r="J110" s="242"/>
      <c r="K110" s="242"/>
      <c r="L110" s="242"/>
      <c r="M110" s="242"/>
      <c r="N110" s="242"/>
      <c r="O110" s="242"/>
      <c r="P110" s="242"/>
      <c r="Q110" s="242"/>
      <c r="R110" s="242"/>
      <c r="S110" s="242"/>
    </row>
    <row r="111" spans="1:19" ht="27.75" customHeight="1" thickBot="1">
      <c r="A111" s="337"/>
      <c r="B111" s="315"/>
      <c r="C111" s="289" t="s">
        <v>253</v>
      </c>
      <c r="D111" s="279" t="s">
        <v>254</v>
      </c>
      <c r="E111" s="305">
        <v>18000</v>
      </c>
      <c r="F111" s="306"/>
      <c r="G111" s="282"/>
      <c r="H111" s="242"/>
      <c r="I111" s="242"/>
      <c r="J111" s="242"/>
      <c r="K111" s="242"/>
      <c r="L111" s="242"/>
      <c r="M111" s="242"/>
      <c r="N111" s="242"/>
      <c r="O111" s="242"/>
      <c r="P111" s="242"/>
      <c r="Q111" s="242"/>
      <c r="R111" s="242"/>
      <c r="S111" s="242"/>
    </row>
    <row r="112" spans="1:19" ht="27" customHeight="1" thickBot="1">
      <c r="A112" s="385"/>
      <c r="B112" s="273"/>
      <c r="C112" s="274"/>
      <c r="D112" s="275" t="s">
        <v>274</v>
      </c>
      <c r="E112" s="310">
        <f>SUM(E113,E129)</f>
        <v>9525019</v>
      </c>
      <c r="F112" s="311"/>
      <c r="G112" s="312"/>
      <c r="H112" s="242"/>
      <c r="I112" s="242"/>
      <c r="J112" s="242"/>
      <c r="K112" s="242"/>
      <c r="L112" s="242"/>
      <c r="M112" s="242"/>
      <c r="N112" s="242"/>
      <c r="O112" s="242"/>
      <c r="P112" s="242"/>
      <c r="Q112" s="242"/>
      <c r="R112" s="242"/>
      <c r="S112" s="242"/>
    </row>
    <row r="113" spans="1:19" ht="25.5" customHeight="1" thickBot="1">
      <c r="A113" s="337"/>
      <c r="B113" s="241"/>
      <c r="C113" s="235"/>
      <c r="D113" s="352" t="s">
        <v>275</v>
      </c>
      <c r="E113" s="351">
        <f>SUM(E114,E117,E120)</f>
        <v>8835228</v>
      </c>
      <c r="F113" s="311"/>
      <c r="G113" s="312"/>
      <c r="H113" s="242"/>
      <c r="I113" s="242"/>
      <c r="J113" s="242"/>
      <c r="K113" s="242"/>
      <c r="L113" s="242"/>
      <c r="M113" s="242"/>
      <c r="N113" s="242"/>
      <c r="O113" s="242"/>
      <c r="P113" s="242"/>
      <c r="Q113" s="242"/>
      <c r="R113" s="242"/>
      <c r="S113" s="242"/>
    </row>
    <row r="114" spans="1:19" ht="15.75" thickBot="1">
      <c r="A114" s="272">
        <v>750</v>
      </c>
      <c r="B114" s="386"/>
      <c r="C114" s="273"/>
      <c r="D114" s="356" t="s">
        <v>36</v>
      </c>
      <c r="E114" s="353">
        <f>SUM(E115)</f>
        <v>125958</v>
      </c>
      <c r="F114" s="354"/>
      <c r="G114" s="266"/>
      <c r="H114" s="242"/>
      <c r="I114" s="242"/>
      <c r="J114" s="242"/>
      <c r="K114" s="242"/>
      <c r="L114" s="242"/>
      <c r="M114" s="242"/>
      <c r="N114" s="242"/>
      <c r="O114" s="242"/>
      <c r="P114" s="242"/>
      <c r="Q114" s="242"/>
      <c r="R114" s="242"/>
      <c r="S114" s="242"/>
    </row>
    <row r="115" spans="1:19" ht="15.75" thickBot="1">
      <c r="A115" s="387"/>
      <c r="B115" s="272">
        <v>75011</v>
      </c>
      <c r="C115" s="273"/>
      <c r="D115" s="356" t="s">
        <v>120</v>
      </c>
      <c r="E115" s="353">
        <f>SUM(E116:E116)</f>
        <v>125958</v>
      </c>
      <c r="F115" s="354"/>
      <c r="G115" s="266"/>
      <c r="H115" s="242"/>
      <c r="I115" s="242"/>
      <c r="J115" s="242"/>
      <c r="K115" s="242"/>
      <c r="L115" s="242"/>
      <c r="M115" s="242"/>
      <c r="N115" s="242"/>
      <c r="O115" s="242"/>
      <c r="P115" s="242"/>
      <c r="Q115" s="242"/>
      <c r="R115" s="242"/>
      <c r="S115" s="242"/>
    </row>
    <row r="116" spans="1:19" ht="39.75" customHeight="1" thickBot="1">
      <c r="A116" s="355"/>
      <c r="B116" s="241"/>
      <c r="C116" s="357">
        <v>2010</v>
      </c>
      <c r="D116" s="358" t="s">
        <v>255</v>
      </c>
      <c r="E116" s="288">
        <v>125958</v>
      </c>
      <c r="F116" s="281"/>
      <c r="G116" s="282"/>
      <c r="H116" s="242"/>
      <c r="I116" s="242"/>
      <c r="J116" s="242"/>
      <c r="K116" s="242"/>
      <c r="L116" s="242"/>
      <c r="M116" s="242"/>
      <c r="N116" s="242"/>
      <c r="O116" s="242"/>
      <c r="P116" s="242"/>
      <c r="Q116" s="242"/>
      <c r="R116" s="242"/>
      <c r="S116" s="242"/>
    </row>
    <row r="117" spans="1:19" ht="26.25" customHeight="1" thickBot="1">
      <c r="A117" s="309">
        <v>751</v>
      </c>
      <c r="B117" s="359"/>
      <c r="C117" s="260"/>
      <c r="D117" s="360" t="s">
        <v>256</v>
      </c>
      <c r="E117" s="310">
        <f>SUM(E118)</f>
        <v>6200</v>
      </c>
      <c r="F117" s="311"/>
      <c r="G117" s="312"/>
      <c r="H117" s="242"/>
      <c r="I117" s="242"/>
      <c r="J117" s="242"/>
      <c r="K117" s="242"/>
      <c r="L117" s="242"/>
      <c r="M117" s="242"/>
      <c r="N117" s="242"/>
      <c r="O117" s="242"/>
      <c r="P117" s="242"/>
      <c r="Q117" s="242"/>
      <c r="R117" s="242"/>
      <c r="S117" s="242"/>
    </row>
    <row r="118" spans="1:19" ht="26.25" customHeight="1" thickBot="1">
      <c r="A118" s="246"/>
      <c r="B118" s="309">
        <v>75101</v>
      </c>
      <c r="C118" s="361"/>
      <c r="D118" s="332" t="s">
        <v>123</v>
      </c>
      <c r="E118" s="310">
        <f>SUM(E119:E119)</f>
        <v>6200</v>
      </c>
      <c r="F118" s="311"/>
      <c r="G118" s="312"/>
      <c r="H118" s="242"/>
      <c r="I118" s="242"/>
      <c r="J118" s="242"/>
      <c r="K118" s="242"/>
      <c r="L118" s="242"/>
      <c r="M118" s="242"/>
      <c r="N118" s="242"/>
      <c r="O118" s="242"/>
      <c r="P118" s="242"/>
      <c r="Q118" s="242"/>
      <c r="R118" s="242"/>
      <c r="S118" s="242"/>
    </row>
    <row r="119" spans="1:19" ht="39.75" customHeight="1" thickBot="1">
      <c r="A119" s="246"/>
      <c r="B119" s="241"/>
      <c r="C119" s="357">
        <v>2010</v>
      </c>
      <c r="D119" s="358" t="s">
        <v>255</v>
      </c>
      <c r="E119" s="288">
        <v>6200</v>
      </c>
      <c r="F119" s="281"/>
      <c r="G119" s="282"/>
      <c r="H119" s="242"/>
      <c r="I119" s="242"/>
      <c r="J119" s="242"/>
      <c r="K119" s="242"/>
      <c r="L119" s="242"/>
      <c r="M119" s="242"/>
      <c r="N119" s="242"/>
      <c r="O119" s="242"/>
      <c r="P119" s="242"/>
      <c r="Q119" s="242"/>
      <c r="R119" s="242"/>
      <c r="S119" s="242"/>
    </row>
    <row r="120" spans="1:19" ht="15.75" customHeight="1" thickBot="1">
      <c r="A120" s="272">
        <v>852</v>
      </c>
      <c r="B120" s="361"/>
      <c r="C120" s="273"/>
      <c r="D120" s="356" t="s">
        <v>257</v>
      </c>
      <c r="E120" s="353">
        <f>SUM(E121,E123,E125,E127)</f>
        <v>8703070</v>
      </c>
      <c r="F120" s="354"/>
      <c r="G120" s="266"/>
      <c r="H120" s="242"/>
      <c r="I120" s="242"/>
      <c r="J120" s="242"/>
      <c r="K120" s="242"/>
      <c r="L120" s="242"/>
      <c r="M120" s="242"/>
      <c r="N120" s="242"/>
      <c r="O120" s="242"/>
      <c r="P120" s="242"/>
      <c r="Q120" s="242"/>
      <c r="R120" s="242"/>
      <c r="S120" s="242"/>
    </row>
    <row r="121" spans="1:19" ht="25.5" customHeight="1" thickBot="1">
      <c r="A121" s="259"/>
      <c r="B121" s="309">
        <v>85212</v>
      </c>
      <c r="C121" s="273"/>
      <c r="D121" s="362" t="s">
        <v>267</v>
      </c>
      <c r="E121" s="310">
        <f>SUM(E122)</f>
        <v>8098965</v>
      </c>
      <c r="F121" s="311"/>
      <c r="G121" s="312"/>
      <c r="H121" s="242"/>
      <c r="I121" s="242"/>
      <c r="J121" s="242"/>
      <c r="K121" s="242"/>
      <c r="L121" s="242"/>
      <c r="M121" s="242"/>
      <c r="N121" s="242"/>
      <c r="O121" s="242"/>
      <c r="P121" s="242"/>
      <c r="Q121" s="242"/>
      <c r="R121" s="242"/>
      <c r="S121" s="242"/>
    </row>
    <row r="122" spans="1:19" ht="39" customHeight="1" thickBot="1">
      <c r="A122" s="246"/>
      <c r="B122" s="340"/>
      <c r="C122" s="363">
        <v>2010</v>
      </c>
      <c r="D122" s="364" t="s">
        <v>255</v>
      </c>
      <c r="E122" s="350">
        <v>8098965</v>
      </c>
      <c r="F122" s="281"/>
      <c r="G122" s="282"/>
      <c r="H122" s="242"/>
      <c r="I122" s="242"/>
      <c r="J122" s="242"/>
      <c r="K122" s="242"/>
      <c r="L122" s="242"/>
      <c r="M122" s="242"/>
      <c r="N122" s="242"/>
      <c r="O122" s="242"/>
      <c r="P122" s="242"/>
      <c r="Q122" s="242"/>
      <c r="R122" s="242"/>
      <c r="S122" s="242"/>
    </row>
    <row r="123" spans="1:19" ht="25.5" customHeight="1" thickBot="1">
      <c r="A123" s="246"/>
      <c r="B123" s="309">
        <v>85213</v>
      </c>
      <c r="C123" s="273"/>
      <c r="D123" s="362" t="s">
        <v>258</v>
      </c>
      <c r="E123" s="310">
        <f>SUM(E124:E124)</f>
        <v>50681</v>
      </c>
      <c r="F123" s="311"/>
      <c r="G123" s="312"/>
      <c r="H123" s="242"/>
      <c r="I123" s="242"/>
      <c r="J123" s="242"/>
      <c r="K123" s="242"/>
      <c r="L123" s="242"/>
      <c r="M123" s="242"/>
      <c r="N123" s="242"/>
      <c r="O123" s="242"/>
      <c r="P123" s="242"/>
      <c r="Q123" s="242"/>
      <c r="R123" s="242"/>
      <c r="S123" s="242"/>
    </row>
    <row r="124" spans="1:19" ht="37.5" customHeight="1" thickBot="1">
      <c r="A124" s="267"/>
      <c r="B124" s="361"/>
      <c r="C124" s="365">
        <v>2010</v>
      </c>
      <c r="D124" s="366" t="s">
        <v>255</v>
      </c>
      <c r="E124" s="285">
        <v>50681</v>
      </c>
      <c r="F124" s="281"/>
      <c r="G124" s="282"/>
      <c r="H124" s="242"/>
      <c r="I124" s="242"/>
      <c r="J124" s="242"/>
      <c r="K124" s="242"/>
      <c r="L124" s="242"/>
      <c r="M124" s="242"/>
      <c r="N124" s="242"/>
      <c r="O124" s="242"/>
      <c r="P124" s="242"/>
      <c r="Q124" s="242"/>
      <c r="R124" s="242"/>
      <c r="S124" s="242"/>
    </row>
    <row r="125" spans="1:19" ht="25.5" customHeight="1" thickBot="1">
      <c r="A125" s="259"/>
      <c r="B125" s="309">
        <v>85214</v>
      </c>
      <c r="C125" s="361"/>
      <c r="D125" s="362" t="s">
        <v>259</v>
      </c>
      <c r="E125" s="310">
        <f>SUM(E126:E126)</f>
        <v>545185</v>
      </c>
      <c r="F125" s="311"/>
      <c r="G125" s="312"/>
      <c r="H125" s="242"/>
      <c r="I125" s="242"/>
      <c r="J125" s="242"/>
      <c r="K125" s="242"/>
      <c r="L125" s="242"/>
      <c r="M125" s="242"/>
      <c r="N125" s="242"/>
      <c r="O125" s="242"/>
      <c r="P125" s="242"/>
      <c r="Q125" s="242"/>
      <c r="R125" s="242"/>
      <c r="S125" s="242"/>
    </row>
    <row r="126" spans="1:19" ht="37.5" customHeight="1" thickBot="1">
      <c r="A126" s="246"/>
      <c r="B126" s="241"/>
      <c r="C126" s="357">
        <v>2010</v>
      </c>
      <c r="D126" s="358" t="s">
        <v>255</v>
      </c>
      <c r="E126" s="288">
        <v>545185</v>
      </c>
      <c r="F126" s="281"/>
      <c r="G126" s="282"/>
      <c r="H126" s="242"/>
      <c r="I126" s="242"/>
      <c r="J126" s="242"/>
      <c r="K126" s="242"/>
      <c r="L126" s="242"/>
      <c r="M126" s="242"/>
      <c r="N126" s="242"/>
      <c r="O126" s="242"/>
      <c r="P126" s="242"/>
      <c r="Q126" s="242"/>
      <c r="R126" s="242"/>
      <c r="S126" s="242"/>
    </row>
    <row r="127" spans="1:19" ht="12.75" customHeight="1" thickBot="1">
      <c r="A127" s="367"/>
      <c r="B127" s="272">
        <v>85228</v>
      </c>
      <c r="C127" s="273"/>
      <c r="D127" s="335" t="s">
        <v>93</v>
      </c>
      <c r="E127" s="353">
        <f>SUM(E128:E128)</f>
        <v>8239</v>
      </c>
      <c r="F127" s="354"/>
      <c r="G127" s="266"/>
      <c r="H127" s="242"/>
      <c r="I127" s="242"/>
      <c r="J127" s="242"/>
      <c r="K127" s="242"/>
      <c r="L127" s="242"/>
      <c r="M127" s="242"/>
      <c r="N127" s="242"/>
      <c r="O127" s="242"/>
      <c r="P127" s="242"/>
      <c r="Q127" s="242"/>
      <c r="R127" s="242"/>
      <c r="S127" s="242"/>
    </row>
    <row r="128" spans="1:19" ht="37.5" customHeight="1" thickBot="1">
      <c r="A128" s="368"/>
      <c r="B128" s="268"/>
      <c r="C128" s="365">
        <v>2010</v>
      </c>
      <c r="D128" s="364" t="s">
        <v>255</v>
      </c>
      <c r="E128" s="285">
        <v>8239</v>
      </c>
      <c r="F128" s="281"/>
      <c r="G128" s="282"/>
      <c r="H128" s="242"/>
      <c r="I128" s="242"/>
      <c r="J128" s="242"/>
      <c r="K128" s="242"/>
      <c r="L128" s="242"/>
      <c r="M128" s="242"/>
      <c r="N128" s="242"/>
      <c r="O128" s="242"/>
      <c r="P128" s="242"/>
      <c r="Q128" s="242"/>
      <c r="R128" s="242"/>
      <c r="S128" s="242"/>
    </row>
    <row r="129" spans="1:19" ht="23.25" customHeight="1" thickBot="1">
      <c r="A129" s="337"/>
      <c r="B129" s="241"/>
      <c r="C129" s="235"/>
      <c r="D129" s="352" t="s">
        <v>276</v>
      </c>
      <c r="E129" s="351">
        <f>SUM(E130)</f>
        <v>689791</v>
      </c>
      <c r="F129" s="311"/>
      <c r="G129" s="312"/>
      <c r="H129" s="242"/>
      <c r="I129" s="242"/>
      <c r="J129" s="242"/>
      <c r="K129" s="242"/>
      <c r="L129" s="242"/>
      <c r="M129" s="242"/>
      <c r="N129" s="242"/>
      <c r="O129" s="242"/>
      <c r="P129" s="242"/>
      <c r="Q129" s="242"/>
      <c r="R129" s="242"/>
      <c r="S129" s="242"/>
    </row>
    <row r="130" spans="1:19" ht="13.5" customHeight="1" thickBot="1">
      <c r="A130" s="272">
        <v>852</v>
      </c>
      <c r="B130" s="273"/>
      <c r="C130" s="274"/>
      <c r="D130" s="275" t="s">
        <v>84</v>
      </c>
      <c r="E130" s="276">
        <f>SUM(E131,E133,E135)</f>
        <v>689791</v>
      </c>
      <c r="F130" s="265"/>
      <c r="G130" s="266"/>
      <c r="H130" s="242"/>
      <c r="I130" s="242"/>
      <c r="J130" s="242"/>
      <c r="K130" s="242"/>
      <c r="L130" s="242"/>
      <c r="M130" s="242"/>
      <c r="N130" s="242"/>
      <c r="O130" s="242"/>
      <c r="P130" s="242"/>
      <c r="Q130" s="242"/>
      <c r="R130" s="242"/>
      <c r="S130" s="242"/>
    </row>
    <row r="131" spans="1:19" ht="15" customHeight="1" thickBot="1">
      <c r="A131" s="300"/>
      <c r="B131" s="309">
        <v>85214</v>
      </c>
      <c r="C131" s="274"/>
      <c r="D131" s="275" t="s">
        <v>238</v>
      </c>
      <c r="E131" s="310">
        <f>SUM(E132:E132)</f>
        <v>222630</v>
      </c>
      <c r="F131" s="311"/>
      <c r="G131" s="312"/>
      <c r="H131" s="242"/>
      <c r="I131" s="242"/>
      <c r="J131" s="242"/>
      <c r="K131" s="242"/>
      <c r="L131" s="242"/>
      <c r="M131" s="242"/>
      <c r="N131" s="242"/>
      <c r="O131" s="242"/>
      <c r="P131" s="242"/>
      <c r="Q131" s="242"/>
      <c r="R131" s="242"/>
      <c r="S131" s="242"/>
    </row>
    <row r="132" spans="1:19" ht="24.75" customHeight="1" thickBot="1">
      <c r="A132" s="337"/>
      <c r="B132" s="315"/>
      <c r="C132" s="329" t="s">
        <v>260</v>
      </c>
      <c r="D132" s="284" t="s">
        <v>261</v>
      </c>
      <c r="E132" s="288">
        <v>222630</v>
      </c>
      <c r="F132" s="281"/>
      <c r="G132" s="282"/>
      <c r="H132" s="242"/>
      <c r="I132" s="242"/>
      <c r="J132" s="242"/>
      <c r="K132" s="242"/>
      <c r="L132" s="242"/>
      <c r="M132" s="242"/>
      <c r="N132" s="242"/>
      <c r="O132" s="242"/>
      <c r="P132" s="242"/>
      <c r="Q132" s="242"/>
      <c r="R132" s="242"/>
      <c r="S132" s="242"/>
    </row>
    <row r="133" spans="1:19" ht="15" customHeight="1" thickBot="1">
      <c r="A133" s="337"/>
      <c r="B133" s="309">
        <v>85219</v>
      </c>
      <c r="C133" s="274"/>
      <c r="D133" s="275" t="s">
        <v>262</v>
      </c>
      <c r="E133" s="276">
        <f>SUM(E134:E134)</f>
        <v>355149</v>
      </c>
      <c r="F133" s="265"/>
      <c r="G133" s="266"/>
      <c r="H133" s="242"/>
      <c r="I133" s="242"/>
      <c r="J133" s="242"/>
      <c r="K133" s="242"/>
      <c r="L133" s="242"/>
      <c r="M133" s="242"/>
      <c r="N133" s="242"/>
      <c r="O133" s="242"/>
      <c r="P133" s="242"/>
      <c r="Q133" s="242"/>
      <c r="R133" s="242"/>
      <c r="S133" s="242"/>
    </row>
    <row r="134" spans="1:19" ht="24.75" customHeight="1" thickBot="1">
      <c r="A134" s="337"/>
      <c r="B134" s="340"/>
      <c r="C134" s="283" t="s">
        <v>260</v>
      </c>
      <c r="D134" s="284" t="s">
        <v>261</v>
      </c>
      <c r="E134" s="285">
        <v>355149</v>
      </c>
      <c r="F134" s="281"/>
      <c r="G134" s="282"/>
      <c r="H134" s="242"/>
      <c r="I134" s="242"/>
      <c r="J134" s="242"/>
      <c r="K134" s="242"/>
      <c r="L134" s="242"/>
      <c r="M134" s="242"/>
      <c r="N134" s="242"/>
      <c r="O134" s="242"/>
      <c r="P134" s="242"/>
      <c r="Q134" s="242"/>
      <c r="R134" s="242"/>
      <c r="S134" s="242"/>
    </row>
    <row r="135" spans="1:19" ht="13.5" thickBot="1">
      <c r="A135" s="337"/>
      <c r="B135" s="309">
        <v>85295</v>
      </c>
      <c r="C135" s="274"/>
      <c r="D135" s="275" t="s">
        <v>245</v>
      </c>
      <c r="E135" s="310">
        <f>SUM(E136)</f>
        <v>112012</v>
      </c>
      <c r="F135" s="281"/>
      <c r="G135" s="282"/>
      <c r="H135" s="242"/>
      <c r="I135" s="242"/>
      <c r="J135" s="242"/>
      <c r="K135" s="242"/>
      <c r="L135" s="242"/>
      <c r="M135" s="242"/>
      <c r="N135" s="242"/>
      <c r="O135" s="242"/>
      <c r="P135" s="242"/>
      <c r="Q135" s="242"/>
      <c r="R135" s="242"/>
      <c r="S135" s="242"/>
    </row>
    <row r="136" spans="1:19" ht="24.75" customHeight="1" thickBot="1">
      <c r="A136" s="337"/>
      <c r="B136" s="315"/>
      <c r="C136" s="283" t="s">
        <v>260</v>
      </c>
      <c r="D136" s="308" t="s">
        <v>261</v>
      </c>
      <c r="E136" s="280">
        <v>112012</v>
      </c>
      <c r="F136" s="281"/>
      <c r="G136" s="282"/>
      <c r="H136" s="242"/>
      <c r="I136" s="242"/>
      <c r="J136" s="242"/>
      <c r="K136" s="242"/>
      <c r="L136" s="242"/>
      <c r="M136" s="242"/>
      <c r="N136" s="242"/>
      <c r="O136" s="242"/>
      <c r="P136" s="242"/>
      <c r="Q136" s="242"/>
      <c r="R136" s="242"/>
      <c r="S136" s="242"/>
    </row>
    <row r="137" spans="1:19" ht="12.75" customHeight="1">
      <c r="A137" s="300"/>
      <c r="B137" s="359"/>
      <c r="C137" s="322"/>
      <c r="D137" s="369" t="s">
        <v>278</v>
      </c>
      <c r="E137" s="323">
        <f>SUM(E13)</f>
        <v>50039330</v>
      </c>
      <c r="F137" s="311"/>
      <c r="G137" s="312"/>
      <c r="H137" s="242"/>
      <c r="I137" s="242"/>
      <c r="J137" s="242"/>
      <c r="K137" s="242"/>
      <c r="L137" s="242"/>
      <c r="M137" s="242"/>
      <c r="N137" s="242"/>
      <c r="O137" s="242"/>
      <c r="P137" s="242"/>
      <c r="Q137" s="242"/>
      <c r="R137" s="242"/>
      <c r="S137" s="242"/>
    </row>
    <row r="138" spans="1:19" ht="12.75" customHeight="1">
      <c r="A138" s="337"/>
      <c r="B138" s="241"/>
      <c r="C138" s="235"/>
      <c r="D138" s="345" t="s">
        <v>263</v>
      </c>
      <c r="E138" s="264">
        <f>SUM(E96)</f>
        <v>9758860</v>
      </c>
      <c r="F138" s="265"/>
      <c r="G138" s="312"/>
      <c r="H138" s="242"/>
      <c r="I138" s="242"/>
      <c r="J138" s="242"/>
      <c r="K138" s="242"/>
      <c r="L138" s="242"/>
      <c r="M138" s="242"/>
      <c r="N138" s="242"/>
      <c r="O138" s="242"/>
      <c r="P138" s="242"/>
      <c r="Q138" s="242"/>
      <c r="R138" s="242"/>
      <c r="S138" s="242"/>
    </row>
    <row r="139" spans="1:19" ht="12.75">
      <c r="A139" s="337"/>
      <c r="B139" s="241"/>
      <c r="C139" s="235"/>
      <c r="D139" s="345" t="s">
        <v>264</v>
      </c>
      <c r="E139" s="351">
        <f>SUM(E102)</f>
        <v>141205</v>
      </c>
      <c r="F139" s="311"/>
      <c r="G139" s="312"/>
      <c r="H139" s="242"/>
      <c r="I139" s="242"/>
      <c r="J139" s="242"/>
      <c r="K139" s="242"/>
      <c r="L139" s="242"/>
      <c r="M139" s="242"/>
      <c r="N139" s="242"/>
      <c r="O139" s="242"/>
      <c r="P139" s="242"/>
      <c r="Q139" s="242"/>
      <c r="R139" s="242"/>
      <c r="S139" s="242"/>
    </row>
    <row r="140" spans="1:19" ht="12.75" customHeight="1" thickBot="1">
      <c r="A140" s="346"/>
      <c r="B140" s="268"/>
      <c r="C140" s="269"/>
      <c r="D140" s="277" t="s">
        <v>265</v>
      </c>
      <c r="E140" s="336">
        <f>SUM(E112)</f>
        <v>9525019</v>
      </c>
      <c r="F140" s="265"/>
      <c r="G140" s="312"/>
      <c r="H140" s="242"/>
      <c r="I140" s="242"/>
      <c r="J140" s="242"/>
      <c r="K140" s="242"/>
      <c r="L140" s="242"/>
      <c r="M140" s="242"/>
      <c r="N140" s="242"/>
      <c r="O140" s="242"/>
      <c r="P140" s="242"/>
      <c r="Q140" s="242"/>
      <c r="R140" s="242"/>
      <c r="S140" s="242"/>
    </row>
    <row r="141" spans="1:19" ht="12" customHeight="1">
      <c r="A141" s="337"/>
      <c r="B141" s="241"/>
      <c r="C141" s="235"/>
      <c r="D141" s="345"/>
      <c r="E141" s="264"/>
      <c r="F141" s="265"/>
      <c r="G141" s="266"/>
      <c r="H141" s="242"/>
      <c r="I141" s="242"/>
      <c r="J141" s="242"/>
      <c r="K141" s="242"/>
      <c r="L141" s="242"/>
      <c r="M141" s="242"/>
      <c r="N141" s="242"/>
      <c r="O141" s="242"/>
      <c r="P141" s="242"/>
      <c r="Q141" s="242"/>
      <c r="R141" s="242"/>
      <c r="S141" s="242"/>
    </row>
    <row r="142" spans="1:19" ht="12.75">
      <c r="A142" s="337"/>
      <c r="B142" s="241"/>
      <c r="C142" s="235"/>
      <c r="D142" s="345" t="s">
        <v>277</v>
      </c>
      <c r="E142" s="351">
        <f>SUM(E137:E140)</f>
        <v>69464414</v>
      </c>
      <c r="F142" s="311"/>
      <c r="G142" s="312"/>
      <c r="H142" s="242"/>
      <c r="I142" s="242"/>
      <c r="J142" s="242"/>
      <c r="K142" s="242"/>
      <c r="L142" s="242"/>
      <c r="M142" s="242"/>
      <c r="N142" s="242"/>
      <c r="O142" s="242"/>
      <c r="P142" s="242"/>
      <c r="Q142" s="242"/>
      <c r="R142" s="242"/>
      <c r="S142" s="242"/>
    </row>
    <row r="143" spans="1:19" ht="12" customHeight="1" thickBot="1">
      <c r="A143" s="346"/>
      <c r="B143" s="268"/>
      <c r="C143" s="269"/>
      <c r="D143" s="270"/>
      <c r="E143" s="271"/>
      <c r="F143" s="233"/>
      <c r="G143" s="291"/>
      <c r="H143" s="242"/>
      <c r="I143" s="242"/>
      <c r="J143" s="242"/>
      <c r="K143" s="242"/>
      <c r="L143" s="242"/>
      <c r="M143" s="242"/>
      <c r="N143" s="242"/>
      <c r="O143" s="242"/>
      <c r="P143" s="242"/>
      <c r="Q143" s="242"/>
      <c r="R143" s="242"/>
      <c r="S143" s="242"/>
    </row>
    <row r="144" spans="1:19" ht="12.75">
      <c r="A144" s="234"/>
      <c r="B144" s="241"/>
      <c r="C144" s="235"/>
      <c r="D144" s="279"/>
      <c r="E144" s="233"/>
      <c r="F144" s="234"/>
      <c r="G144" s="291"/>
      <c r="H144" s="242"/>
      <c r="I144" s="242"/>
      <c r="J144" s="242"/>
      <c r="K144" s="242"/>
      <c r="L144" s="242"/>
      <c r="M144" s="242"/>
      <c r="N144" s="242"/>
      <c r="O144" s="242"/>
      <c r="P144" s="242"/>
      <c r="Q144" s="242"/>
      <c r="R144" s="242"/>
      <c r="S144" s="242"/>
    </row>
    <row r="145" spans="1:19" ht="12.75">
      <c r="A145" s="234"/>
      <c r="B145" s="241"/>
      <c r="C145" s="235"/>
      <c r="D145" s="279"/>
      <c r="E145" s="233"/>
      <c r="F145" s="234"/>
      <c r="G145" s="291"/>
      <c r="H145" s="242"/>
      <c r="I145" s="242"/>
      <c r="J145" s="242"/>
      <c r="K145" s="242"/>
      <c r="L145" s="242"/>
      <c r="M145" s="242"/>
      <c r="N145" s="242"/>
      <c r="O145" s="242"/>
      <c r="P145" s="242"/>
      <c r="Q145" s="242"/>
      <c r="R145" s="242"/>
      <c r="S145" s="242"/>
    </row>
    <row r="146" spans="1:19" ht="12.75">
      <c r="A146" s="234"/>
      <c r="B146" s="241"/>
      <c r="C146" s="235"/>
      <c r="D146" s="279"/>
      <c r="E146" s="233"/>
      <c r="F146" s="234"/>
      <c r="G146" s="291"/>
      <c r="H146" s="242"/>
      <c r="I146" s="242"/>
      <c r="J146" s="242"/>
      <c r="K146" s="242"/>
      <c r="L146" s="242"/>
      <c r="M146" s="242"/>
      <c r="N146" s="242"/>
      <c r="O146" s="242"/>
      <c r="P146" s="242"/>
      <c r="Q146" s="242"/>
      <c r="R146" s="242"/>
      <c r="S146" s="242"/>
    </row>
    <row r="147" spans="1:19" ht="12.75">
      <c r="A147" s="234"/>
      <c r="B147" s="241"/>
      <c r="C147" s="235"/>
      <c r="D147" s="279"/>
      <c r="E147" s="233"/>
      <c r="F147" s="234"/>
      <c r="G147" s="291"/>
      <c r="H147" s="242"/>
      <c r="I147" s="242"/>
      <c r="J147" s="242"/>
      <c r="K147" s="242"/>
      <c r="L147" s="242"/>
      <c r="M147" s="242"/>
      <c r="N147" s="242"/>
      <c r="O147" s="242"/>
      <c r="P147" s="242"/>
      <c r="Q147" s="242"/>
      <c r="R147" s="242"/>
      <c r="S147" s="242"/>
    </row>
    <row r="148" spans="1:19" ht="12.75">
      <c r="A148" s="234"/>
      <c r="B148" s="241"/>
      <c r="C148" s="235"/>
      <c r="D148" s="279"/>
      <c r="E148" s="233"/>
      <c r="F148" s="234"/>
      <c r="G148" s="291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</row>
    <row r="149" spans="1:19" ht="12.75">
      <c r="A149" s="234"/>
      <c r="B149" s="241"/>
      <c r="C149" s="235"/>
      <c r="D149" s="279"/>
      <c r="E149" s="233"/>
      <c r="F149" s="234"/>
      <c r="G149" s="291"/>
      <c r="H149" s="242"/>
      <c r="I149" s="242"/>
      <c r="J149" s="242"/>
      <c r="K149" s="242"/>
      <c r="L149" s="242"/>
      <c r="M149" s="242"/>
      <c r="N149" s="242"/>
      <c r="O149" s="242"/>
      <c r="P149" s="242"/>
      <c r="Q149" s="242"/>
      <c r="R149" s="242"/>
      <c r="S149" s="242"/>
    </row>
    <row r="150" spans="1:19" ht="12.75">
      <c r="A150" s="234"/>
      <c r="B150" s="241"/>
      <c r="C150" s="235"/>
      <c r="D150" s="279"/>
      <c r="E150" s="233"/>
      <c r="F150" s="234"/>
      <c r="G150" s="291"/>
      <c r="H150" s="242"/>
      <c r="I150" s="242"/>
      <c r="J150" s="242"/>
      <c r="K150" s="242"/>
      <c r="L150" s="242"/>
      <c r="M150" s="242"/>
      <c r="N150" s="242"/>
      <c r="O150" s="242"/>
      <c r="P150" s="242"/>
      <c r="Q150" s="242"/>
      <c r="R150" s="242"/>
      <c r="S150" s="242"/>
    </row>
    <row r="151" spans="1:19" ht="12.75">
      <c r="A151" s="234"/>
      <c r="B151" s="241"/>
      <c r="C151" s="235"/>
      <c r="D151" s="279"/>
      <c r="E151" s="233"/>
      <c r="F151" s="234"/>
      <c r="G151" s="291"/>
      <c r="H151" s="242"/>
      <c r="I151" s="242"/>
      <c r="J151" s="242"/>
      <c r="K151" s="242"/>
      <c r="L151" s="242"/>
      <c r="M151" s="242"/>
      <c r="N151" s="242"/>
      <c r="O151" s="242"/>
      <c r="P151" s="242"/>
      <c r="Q151" s="242"/>
      <c r="R151" s="242"/>
      <c r="S151" s="242"/>
    </row>
    <row r="152" spans="1:19" ht="12.75">
      <c r="A152" s="234"/>
      <c r="B152" s="241"/>
      <c r="C152" s="235"/>
      <c r="D152" s="279"/>
      <c r="E152" s="233"/>
      <c r="F152" s="234"/>
      <c r="G152" s="291"/>
      <c r="H152" s="242"/>
      <c r="I152" s="242"/>
      <c r="J152" s="242"/>
      <c r="K152" s="242"/>
      <c r="L152" s="242"/>
      <c r="M152" s="242"/>
      <c r="N152" s="242"/>
      <c r="O152" s="242"/>
      <c r="P152" s="242"/>
      <c r="Q152" s="242"/>
      <c r="R152" s="242"/>
      <c r="S152" s="242"/>
    </row>
    <row r="153" spans="1:19" ht="12.75">
      <c r="A153" s="234"/>
      <c r="B153" s="241"/>
      <c r="C153" s="235"/>
      <c r="D153" s="279"/>
      <c r="E153" s="233"/>
      <c r="F153" s="234"/>
      <c r="G153" s="291"/>
      <c r="H153" s="242"/>
      <c r="I153" s="242"/>
      <c r="J153" s="242"/>
      <c r="K153" s="242"/>
      <c r="L153" s="242"/>
      <c r="M153" s="242"/>
      <c r="N153" s="242"/>
      <c r="O153" s="242"/>
      <c r="P153" s="242"/>
      <c r="Q153" s="242"/>
      <c r="R153" s="242"/>
      <c r="S153" s="242"/>
    </row>
    <row r="154" spans="1:19" ht="12.75">
      <c r="A154" s="234"/>
      <c r="B154" s="241"/>
      <c r="C154" s="235"/>
      <c r="D154" s="279"/>
      <c r="E154" s="233"/>
      <c r="F154" s="234"/>
      <c r="G154" s="291"/>
      <c r="H154" s="242"/>
      <c r="I154" s="242"/>
      <c r="J154" s="242"/>
      <c r="K154" s="242"/>
      <c r="L154" s="242"/>
      <c r="M154" s="242"/>
      <c r="N154" s="242"/>
      <c r="O154" s="242"/>
      <c r="P154" s="242"/>
      <c r="Q154" s="242"/>
      <c r="R154" s="242"/>
      <c r="S154" s="242"/>
    </row>
    <row r="155" spans="1:19" ht="12.75">
      <c r="A155" s="234"/>
      <c r="B155" s="241"/>
      <c r="C155" s="235"/>
      <c r="D155" s="279"/>
      <c r="E155" s="233"/>
      <c r="F155" s="234"/>
      <c r="G155" s="291"/>
      <c r="H155" s="242"/>
      <c r="I155" s="242"/>
      <c r="J155" s="242"/>
      <c r="K155" s="242"/>
      <c r="L155" s="242"/>
      <c r="M155" s="242"/>
      <c r="N155" s="242"/>
      <c r="O155" s="242"/>
      <c r="P155" s="242"/>
      <c r="Q155" s="242"/>
      <c r="R155" s="242"/>
      <c r="S155" s="242"/>
    </row>
    <row r="156" spans="1:19" ht="12.75">
      <c r="A156" s="234"/>
      <c r="B156" s="241"/>
      <c r="C156" s="235"/>
      <c r="D156" s="279"/>
      <c r="E156" s="233"/>
      <c r="F156" s="234"/>
      <c r="G156" s="291"/>
      <c r="H156" s="242"/>
      <c r="I156" s="242"/>
      <c r="J156" s="242"/>
      <c r="K156" s="242"/>
      <c r="L156" s="242"/>
      <c r="M156" s="242"/>
      <c r="N156" s="242"/>
      <c r="O156" s="242"/>
      <c r="P156" s="242"/>
      <c r="Q156" s="242"/>
      <c r="R156" s="242"/>
      <c r="S156" s="242"/>
    </row>
    <row r="157" spans="1:19" ht="12.75">
      <c r="A157" s="234"/>
      <c r="B157" s="241"/>
      <c r="C157" s="235"/>
      <c r="D157" s="279"/>
      <c r="E157" s="233"/>
      <c r="F157" s="234"/>
      <c r="G157" s="291"/>
      <c r="H157" s="242"/>
      <c r="I157" s="242"/>
      <c r="J157" s="242"/>
      <c r="K157" s="242"/>
      <c r="L157" s="242"/>
      <c r="M157" s="242"/>
      <c r="N157" s="242"/>
      <c r="O157" s="242"/>
      <c r="P157" s="242"/>
      <c r="Q157" s="242"/>
      <c r="R157" s="242"/>
      <c r="S157" s="242"/>
    </row>
    <row r="158" spans="1:19" ht="12.75">
      <c r="A158" s="234"/>
      <c r="B158" s="241"/>
      <c r="C158" s="235"/>
      <c r="D158" s="279"/>
      <c r="E158" s="233"/>
      <c r="F158" s="234"/>
      <c r="G158" s="291"/>
      <c r="H158" s="242"/>
      <c r="I158" s="242"/>
      <c r="J158" s="242"/>
      <c r="K158" s="242"/>
      <c r="L158" s="242"/>
      <c r="M158" s="242"/>
      <c r="N158" s="242"/>
      <c r="O158" s="242"/>
      <c r="P158" s="242"/>
      <c r="Q158" s="242"/>
      <c r="R158" s="242"/>
      <c r="S158" s="242"/>
    </row>
    <row r="159" spans="1:19" ht="12.75">
      <c r="A159" s="234"/>
      <c r="B159" s="241"/>
      <c r="C159" s="235"/>
      <c r="D159" s="279"/>
      <c r="E159" s="233"/>
      <c r="F159" s="234"/>
      <c r="G159" s="291"/>
      <c r="H159" s="242"/>
      <c r="I159" s="242"/>
      <c r="J159" s="242"/>
      <c r="K159" s="242"/>
      <c r="L159" s="242"/>
      <c r="M159" s="242"/>
      <c r="N159" s="242"/>
      <c r="O159" s="242"/>
      <c r="P159" s="242"/>
      <c r="Q159" s="242"/>
      <c r="R159" s="242"/>
      <c r="S159" s="242"/>
    </row>
    <row r="160" spans="1:19" ht="12.75">
      <c r="A160" s="234"/>
      <c r="B160" s="241"/>
      <c r="C160" s="235"/>
      <c r="D160" s="279"/>
      <c r="E160" s="233"/>
      <c r="F160" s="234"/>
      <c r="G160" s="291"/>
      <c r="H160" s="242"/>
      <c r="I160" s="242"/>
      <c r="J160" s="242"/>
      <c r="K160" s="242"/>
      <c r="L160" s="242"/>
      <c r="M160" s="242"/>
      <c r="N160" s="242"/>
      <c r="O160" s="242"/>
      <c r="P160" s="242"/>
      <c r="Q160" s="242"/>
      <c r="R160" s="242"/>
      <c r="S160" s="242"/>
    </row>
    <row r="161" spans="1:19" ht="12.75">
      <c r="A161" s="234"/>
      <c r="B161" s="241"/>
      <c r="C161" s="235"/>
      <c r="D161" s="279"/>
      <c r="E161" s="233"/>
      <c r="F161" s="234"/>
      <c r="G161" s="291"/>
      <c r="H161" s="242"/>
      <c r="I161" s="242"/>
      <c r="J161" s="242"/>
      <c r="K161" s="242"/>
      <c r="L161" s="242"/>
      <c r="M161" s="242"/>
      <c r="N161" s="242"/>
      <c r="O161" s="242"/>
      <c r="P161" s="242"/>
      <c r="Q161" s="242"/>
      <c r="R161" s="242"/>
      <c r="S161" s="242"/>
    </row>
    <row r="162" spans="1:19" ht="12.75">
      <c r="A162" s="234"/>
      <c r="B162" s="241"/>
      <c r="C162" s="235"/>
      <c r="D162" s="279"/>
      <c r="E162" s="233"/>
      <c r="F162" s="234"/>
      <c r="G162" s="291"/>
      <c r="H162" s="242"/>
      <c r="I162" s="242"/>
      <c r="J162" s="242"/>
      <c r="K162" s="242"/>
      <c r="L162" s="242"/>
      <c r="M162" s="242"/>
      <c r="N162" s="242"/>
      <c r="O162" s="242"/>
      <c r="P162" s="242"/>
      <c r="Q162" s="242"/>
      <c r="R162" s="242"/>
      <c r="S162" s="242"/>
    </row>
    <row r="163" spans="1:19" ht="12.75">
      <c r="A163" s="234"/>
      <c r="B163" s="241"/>
      <c r="C163" s="235"/>
      <c r="D163" s="279"/>
      <c r="E163" s="233"/>
      <c r="F163" s="234"/>
      <c r="G163" s="291"/>
      <c r="H163" s="242"/>
      <c r="I163" s="242"/>
      <c r="J163" s="242"/>
      <c r="K163" s="242"/>
      <c r="L163" s="242"/>
      <c r="M163" s="242"/>
      <c r="N163" s="242"/>
      <c r="O163" s="242"/>
      <c r="P163" s="242"/>
      <c r="Q163" s="242"/>
      <c r="R163" s="242"/>
      <c r="S163" s="242"/>
    </row>
    <row r="164" spans="1:19" ht="12.75">
      <c r="A164" s="234"/>
      <c r="B164" s="241"/>
      <c r="C164" s="235"/>
      <c r="D164" s="279"/>
      <c r="E164" s="233"/>
      <c r="F164" s="234"/>
      <c r="G164" s="291"/>
      <c r="H164" s="242"/>
      <c r="I164" s="242"/>
      <c r="J164" s="242"/>
      <c r="K164" s="242"/>
      <c r="L164" s="242"/>
      <c r="M164" s="242"/>
      <c r="N164" s="242"/>
      <c r="O164" s="242"/>
      <c r="P164" s="242"/>
      <c r="Q164" s="242"/>
      <c r="R164" s="242"/>
      <c r="S164" s="242"/>
    </row>
    <row r="165" spans="1:19" ht="12.75">
      <c r="A165" s="234"/>
      <c r="B165" s="241"/>
      <c r="C165" s="235"/>
      <c r="D165" s="279"/>
      <c r="E165" s="233"/>
      <c r="F165" s="234"/>
      <c r="G165" s="291"/>
      <c r="H165" s="242"/>
      <c r="I165" s="242"/>
      <c r="J165" s="242"/>
      <c r="K165" s="242"/>
      <c r="L165" s="242"/>
      <c r="M165" s="242"/>
      <c r="N165" s="242"/>
      <c r="O165" s="242"/>
      <c r="P165" s="242"/>
      <c r="Q165" s="242"/>
      <c r="R165" s="242"/>
      <c r="S165" s="242"/>
    </row>
    <row r="166" spans="1:19" ht="12.75">
      <c r="A166" s="234"/>
      <c r="B166" s="241"/>
      <c r="C166" s="235"/>
      <c r="D166" s="279"/>
      <c r="E166" s="233"/>
      <c r="F166" s="234"/>
      <c r="G166" s="291"/>
      <c r="H166" s="242"/>
      <c r="I166" s="242"/>
      <c r="J166" s="242"/>
      <c r="K166" s="242"/>
      <c r="L166" s="242"/>
      <c r="M166" s="242"/>
      <c r="N166" s="242"/>
      <c r="O166" s="242"/>
      <c r="P166" s="242"/>
      <c r="Q166" s="242"/>
      <c r="R166" s="242"/>
      <c r="S166" s="242"/>
    </row>
    <row r="167" spans="1:19" ht="12.75">
      <c r="A167" s="234"/>
      <c r="B167" s="241"/>
      <c r="C167" s="235"/>
      <c r="D167" s="279"/>
      <c r="E167" s="233"/>
      <c r="F167" s="234"/>
      <c r="G167" s="291"/>
      <c r="H167" s="242"/>
      <c r="I167" s="242"/>
      <c r="J167" s="242"/>
      <c r="K167" s="242"/>
      <c r="L167" s="242"/>
      <c r="M167" s="242"/>
      <c r="N167" s="242"/>
      <c r="O167" s="242"/>
      <c r="P167" s="242"/>
      <c r="Q167" s="242"/>
      <c r="R167" s="242"/>
      <c r="S167" s="242"/>
    </row>
    <row r="168" spans="1:19" ht="12.75">
      <c r="A168" s="234"/>
      <c r="B168" s="241"/>
      <c r="C168" s="235"/>
      <c r="D168" s="279"/>
      <c r="E168" s="233"/>
      <c r="F168" s="234"/>
      <c r="G168" s="291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</row>
    <row r="169" spans="1:19" ht="12.75">
      <c r="A169" s="234"/>
      <c r="B169" s="241"/>
      <c r="C169" s="235"/>
      <c r="D169" s="279"/>
      <c r="E169" s="233"/>
      <c r="F169" s="234"/>
      <c r="G169" s="291"/>
      <c r="H169" s="242"/>
      <c r="I169" s="242"/>
      <c r="J169" s="242"/>
      <c r="K169" s="242"/>
      <c r="L169" s="242"/>
      <c r="M169" s="242"/>
      <c r="N169" s="242"/>
      <c r="O169" s="242"/>
      <c r="P169" s="242"/>
      <c r="Q169" s="242"/>
      <c r="R169" s="242"/>
      <c r="S169" s="242"/>
    </row>
    <row r="170" spans="1:19" ht="12.75">
      <c r="A170" s="234"/>
      <c r="B170" s="241"/>
      <c r="C170" s="235"/>
      <c r="D170" s="279"/>
      <c r="E170" s="233"/>
      <c r="F170" s="234"/>
      <c r="G170" s="291"/>
      <c r="H170" s="242"/>
      <c r="I170" s="242"/>
      <c r="J170" s="242"/>
      <c r="K170" s="242"/>
      <c r="L170" s="242"/>
      <c r="M170" s="242"/>
      <c r="N170" s="242"/>
      <c r="O170" s="242"/>
      <c r="P170" s="242"/>
      <c r="Q170" s="242"/>
      <c r="R170" s="242"/>
      <c r="S170" s="242"/>
    </row>
    <row r="171" spans="1:19" ht="12.75">
      <c r="A171" s="234"/>
      <c r="B171" s="241"/>
      <c r="C171" s="235"/>
      <c r="D171" s="279"/>
      <c r="E171" s="233"/>
      <c r="F171" s="234"/>
      <c r="G171" s="291"/>
      <c r="H171" s="242"/>
      <c r="I171" s="242"/>
      <c r="J171" s="242"/>
      <c r="K171" s="242"/>
      <c r="L171" s="242"/>
      <c r="M171" s="242"/>
      <c r="N171" s="242"/>
      <c r="O171" s="242"/>
      <c r="P171" s="242"/>
      <c r="Q171" s="242"/>
      <c r="R171" s="242"/>
      <c r="S171" s="242"/>
    </row>
    <row r="172" spans="1:19" ht="12.75">
      <c r="A172" s="234"/>
      <c r="B172" s="241"/>
      <c r="C172" s="235"/>
      <c r="D172" s="279"/>
      <c r="E172" s="233"/>
      <c r="F172" s="234"/>
      <c r="G172" s="291"/>
      <c r="H172" s="242"/>
      <c r="I172" s="242"/>
      <c r="J172" s="242"/>
      <c r="K172" s="242"/>
      <c r="L172" s="242"/>
      <c r="M172" s="242"/>
      <c r="N172" s="242"/>
      <c r="O172" s="242"/>
      <c r="P172" s="242"/>
      <c r="Q172" s="242"/>
      <c r="R172" s="242"/>
      <c r="S172" s="242"/>
    </row>
    <row r="173" spans="1:19" ht="12.75">
      <c r="A173" s="234"/>
      <c r="B173" s="241"/>
      <c r="C173" s="235"/>
      <c r="D173" s="279"/>
      <c r="E173" s="233"/>
      <c r="F173" s="234"/>
      <c r="G173" s="291"/>
      <c r="H173" s="242"/>
      <c r="I173" s="242"/>
      <c r="J173" s="242"/>
      <c r="K173" s="242"/>
      <c r="L173" s="242"/>
      <c r="M173" s="242"/>
      <c r="N173" s="242"/>
      <c r="O173" s="242"/>
      <c r="P173" s="242"/>
      <c r="Q173" s="242"/>
      <c r="R173" s="242"/>
      <c r="S173" s="242"/>
    </row>
    <row r="174" spans="1:19" ht="12.75">
      <c r="A174" s="234"/>
      <c r="B174" s="241"/>
      <c r="C174" s="235"/>
      <c r="D174" s="279"/>
      <c r="E174" s="233"/>
      <c r="F174" s="234"/>
      <c r="G174" s="291"/>
      <c r="H174" s="242"/>
      <c r="I174" s="242"/>
      <c r="J174" s="242"/>
      <c r="K174" s="242"/>
      <c r="L174" s="242"/>
      <c r="M174" s="242"/>
      <c r="N174" s="242"/>
      <c r="O174" s="242"/>
      <c r="P174" s="242"/>
      <c r="Q174" s="242"/>
      <c r="R174" s="242"/>
      <c r="S174" s="242"/>
    </row>
    <row r="175" spans="1:19" ht="12.75">
      <c r="A175" s="234"/>
      <c r="B175" s="241"/>
      <c r="C175" s="235"/>
      <c r="D175" s="279"/>
      <c r="E175" s="233"/>
      <c r="F175" s="234"/>
      <c r="G175" s="291"/>
      <c r="H175" s="242"/>
      <c r="I175" s="242"/>
      <c r="J175" s="242"/>
      <c r="K175" s="242"/>
      <c r="L175" s="242"/>
      <c r="M175" s="242"/>
      <c r="N175" s="242"/>
      <c r="O175" s="242"/>
      <c r="P175" s="242"/>
      <c r="Q175" s="242"/>
      <c r="R175" s="242"/>
      <c r="S175" s="242"/>
    </row>
    <row r="176" spans="1:19" ht="12.75">
      <c r="A176" s="234"/>
      <c r="B176" s="241"/>
      <c r="C176" s="235"/>
      <c r="D176" s="279"/>
      <c r="E176" s="233"/>
      <c r="F176" s="234"/>
      <c r="G176" s="291"/>
      <c r="H176" s="242"/>
      <c r="I176" s="242"/>
      <c r="J176" s="242"/>
      <c r="K176" s="242"/>
      <c r="L176" s="242"/>
      <c r="M176" s="242"/>
      <c r="N176" s="242"/>
      <c r="O176" s="242"/>
      <c r="P176" s="242"/>
      <c r="Q176" s="242"/>
      <c r="R176" s="242"/>
      <c r="S176" s="242"/>
    </row>
    <row r="177" spans="1:19" ht="12.75">
      <c r="A177" s="234"/>
      <c r="B177" s="241"/>
      <c r="C177" s="235"/>
      <c r="D177" s="279"/>
      <c r="E177" s="233"/>
      <c r="F177" s="234"/>
      <c r="G177" s="291"/>
      <c r="H177" s="242"/>
      <c r="I177" s="242"/>
      <c r="J177" s="242"/>
      <c r="K177" s="242"/>
      <c r="L177" s="242"/>
      <c r="M177" s="242"/>
      <c r="N177" s="242"/>
      <c r="O177" s="242"/>
      <c r="P177" s="242"/>
      <c r="Q177" s="242"/>
      <c r="R177" s="242"/>
      <c r="S177" s="242"/>
    </row>
    <row r="178" spans="1:19" ht="12.75">
      <c r="A178" s="234"/>
      <c r="B178" s="241"/>
      <c r="C178" s="235"/>
      <c r="D178" s="279"/>
      <c r="E178" s="233"/>
      <c r="F178" s="234"/>
      <c r="G178" s="291"/>
      <c r="H178" s="242"/>
      <c r="I178" s="242"/>
      <c r="J178" s="242"/>
      <c r="K178" s="242"/>
      <c r="L178" s="242"/>
      <c r="M178" s="242"/>
      <c r="N178" s="242"/>
      <c r="O178" s="242"/>
      <c r="P178" s="242"/>
      <c r="Q178" s="242"/>
      <c r="R178" s="242"/>
      <c r="S178" s="242"/>
    </row>
    <row r="179" spans="1:19" ht="12.75">
      <c r="A179" s="234"/>
      <c r="B179" s="241"/>
      <c r="C179" s="235"/>
      <c r="D179" s="279"/>
      <c r="E179" s="233"/>
      <c r="F179" s="234"/>
      <c r="G179" s="291"/>
      <c r="H179" s="242"/>
      <c r="I179" s="242"/>
      <c r="J179" s="242"/>
      <c r="K179" s="242"/>
      <c r="L179" s="242"/>
      <c r="M179" s="242"/>
      <c r="N179" s="242"/>
      <c r="O179" s="242"/>
      <c r="P179" s="242"/>
      <c r="Q179" s="242"/>
      <c r="R179" s="242"/>
      <c r="S179" s="242"/>
    </row>
    <row r="180" spans="1:19" ht="12.75">
      <c r="A180" s="234"/>
      <c r="B180" s="241"/>
      <c r="C180" s="235"/>
      <c r="D180" s="279"/>
      <c r="E180" s="233"/>
      <c r="F180" s="234"/>
      <c r="G180" s="291"/>
      <c r="H180" s="242"/>
      <c r="I180" s="242"/>
      <c r="J180" s="242"/>
      <c r="K180" s="242"/>
      <c r="L180" s="242"/>
      <c r="M180" s="242"/>
      <c r="N180" s="242"/>
      <c r="O180" s="242"/>
      <c r="P180" s="242"/>
      <c r="Q180" s="242"/>
      <c r="R180" s="242"/>
      <c r="S180" s="242"/>
    </row>
    <row r="181" spans="1:19" ht="12.75">
      <c r="A181" s="234"/>
      <c r="B181" s="241"/>
      <c r="C181" s="235"/>
      <c r="D181" s="279"/>
      <c r="E181" s="233"/>
      <c r="F181" s="234"/>
      <c r="G181" s="291"/>
      <c r="H181" s="242"/>
      <c r="I181" s="242"/>
      <c r="J181" s="242"/>
      <c r="K181" s="242"/>
      <c r="L181" s="242"/>
      <c r="M181" s="242"/>
      <c r="N181" s="242"/>
      <c r="O181" s="242"/>
      <c r="P181" s="242"/>
      <c r="Q181" s="242"/>
      <c r="R181" s="242"/>
      <c r="S181" s="242"/>
    </row>
    <row r="182" spans="1:19" ht="12.75">
      <c r="A182" s="234"/>
      <c r="B182" s="241"/>
      <c r="C182" s="235"/>
      <c r="D182" s="279"/>
      <c r="E182" s="233"/>
      <c r="F182" s="234"/>
      <c r="G182" s="291"/>
      <c r="H182" s="242"/>
      <c r="I182" s="242"/>
      <c r="J182" s="242"/>
      <c r="K182" s="242"/>
      <c r="L182" s="242"/>
      <c r="M182" s="242"/>
      <c r="N182" s="242"/>
      <c r="O182" s="242"/>
      <c r="P182" s="242"/>
      <c r="Q182" s="242"/>
      <c r="R182" s="242"/>
      <c r="S182" s="242"/>
    </row>
    <row r="183" spans="1:19" ht="12.75">
      <c r="A183" s="234"/>
      <c r="B183" s="241"/>
      <c r="C183" s="235"/>
      <c r="D183" s="279"/>
      <c r="E183" s="233"/>
      <c r="F183" s="234"/>
      <c r="G183" s="291"/>
      <c r="H183" s="242"/>
      <c r="I183" s="242"/>
      <c r="J183" s="242"/>
      <c r="K183" s="242"/>
      <c r="L183" s="242"/>
      <c r="M183" s="242"/>
      <c r="N183" s="242"/>
      <c r="O183" s="242"/>
      <c r="P183" s="242"/>
      <c r="Q183" s="242"/>
      <c r="R183" s="242"/>
      <c r="S183" s="242"/>
    </row>
    <row r="184" spans="1:19" ht="12.75">
      <c r="A184" s="234"/>
      <c r="B184" s="241"/>
      <c r="C184" s="235"/>
      <c r="D184" s="279"/>
      <c r="E184" s="233"/>
      <c r="F184" s="234"/>
      <c r="G184" s="291"/>
      <c r="H184" s="242"/>
      <c r="I184" s="242"/>
      <c r="J184" s="242"/>
      <c r="K184" s="242"/>
      <c r="L184" s="242"/>
      <c r="M184" s="242"/>
      <c r="N184" s="242"/>
      <c r="O184" s="242"/>
      <c r="P184" s="242"/>
      <c r="Q184" s="242"/>
      <c r="R184" s="242"/>
      <c r="S184" s="242"/>
    </row>
    <row r="185" spans="1:19" ht="12.75">
      <c r="A185" s="234"/>
      <c r="B185" s="241"/>
      <c r="C185" s="235"/>
      <c r="D185" s="279"/>
      <c r="E185" s="233"/>
      <c r="F185" s="234"/>
      <c r="G185" s="291"/>
      <c r="H185" s="242"/>
      <c r="I185" s="242"/>
      <c r="J185" s="242"/>
      <c r="K185" s="242"/>
      <c r="L185" s="242"/>
      <c r="M185" s="242"/>
      <c r="N185" s="242"/>
      <c r="O185" s="242"/>
      <c r="P185" s="242"/>
      <c r="Q185" s="242"/>
      <c r="R185" s="242"/>
      <c r="S185" s="242"/>
    </row>
    <row r="186" spans="1:19" ht="12.75">
      <c r="A186" s="234"/>
      <c r="B186" s="241"/>
      <c r="C186" s="235"/>
      <c r="D186" s="279"/>
      <c r="E186" s="233"/>
      <c r="F186" s="234"/>
      <c r="G186" s="291"/>
      <c r="H186" s="242"/>
      <c r="I186" s="242"/>
      <c r="J186" s="242"/>
      <c r="K186" s="242"/>
      <c r="L186" s="242"/>
      <c r="M186" s="242"/>
      <c r="N186" s="242"/>
      <c r="O186" s="242"/>
      <c r="P186" s="242"/>
      <c r="Q186" s="242"/>
      <c r="R186" s="242"/>
      <c r="S186" s="242"/>
    </row>
    <row r="187" spans="1:19" ht="12.75">
      <c r="A187" s="234"/>
      <c r="B187" s="241"/>
      <c r="C187" s="235"/>
      <c r="D187" s="279"/>
      <c r="E187" s="233"/>
      <c r="F187" s="234"/>
      <c r="G187" s="291"/>
      <c r="H187" s="242"/>
      <c r="I187" s="242"/>
      <c r="J187" s="242"/>
      <c r="K187" s="242"/>
      <c r="L187" s="242"/>
      <c r="M187" s="242"/>
      <c r="N187" s="242"/>
      <c r="O187" s="242"/>
      <c r="P187" s="242"/>
      <c r="Q187" s="242"/>
      <c r="R187" s="242"/>
      <c r="S187" s="242"/>
    </row>
    <row r="188" spans="1:19" ht="12.75">
      <c r="A188" s="234"/>
      <c r="B188" s="241"/>
      <c r="C188" s="235"/>
      <c r="D188" s="279"/>
      <c r="E188" s="233"/>
      <c r="F188" s="234"/>
      <c r="G188" s="291"/>
      <c r="H188" s="242"/>
      <c r="I188" s="242"/>
      <c r="J188" s="242"/>
      <c r="K188" s="242"/>
      <c r="L188" s="242"/>
      <c r="M188" s="242"/>
      <c r="N188" s="242"/>
      <c r="O188" s="242"/>
      <c r="P188" s="242"/>
      <c r="Q188" s="242"/>
      <c r="R188" s="242"/>
      <c r="S188" s="242"/>
    </row>
    <row r="189" spans="1:19" ht="12.75">
      <c r="A189" s="234"/>
      <c r="B189" s="241"/>
      <c r="C189" s="235"/>
      <c r="D189" s="279"/>
      <c r="E189" s="233"/>
      <c r="F189" s="234"/>
      <c r="G189" s="291"/>
      <c r="H189" s="242"/>
      <c r="I189" s="242"/>
      <c r="J189" s="242"/>
      <c r="K189" s="242"/>
      <c r="L189" s="242"/>
      <c r="M189" s="242"/>
      <c r="N189" s="242"/>
      <c r="O189" s="242"/>
      <c r="P189" s="242"/>
      <c r="Q189" s="242"/>
      <c r="R189" s="242"/>
      <c r="S189" s="242"/>
    </row>
    <row r="190" spans="1:19" ht="12.75">
      <c r="A190" s="234"/>
      <c r="B190" s="241"/>
      <c r="C190" s="235"/>
      <c r="D190" s="279"/>
      <c r="E190" s="233"/>
      <c r="F190" s="234"/>
      <c r="G190" s="291"/>
      <c r="H190" s="242"/>
      <c r="I190" s="242"/>
      <c r="J190" s="242"/>
      <c r="K190" s="242"/>
      <c r="L190" s="242"/>
      <c r="M190" s="242"/>
      <c r="N190" s="242"/>
      <c r="O190" s="242"/>
      <c r="P190" s="242"/>
      <c r="Q190" s="242"/>
      <c r="R190" s="242"/>
      <c r="S190" s="242"/>
    </row>
    <row r="191" spans="1:19" ht="12.75">
      <c r="A191" s="234"/>
      <c r="B191" s="241"/>
      <c r="C191" s="235"/>
      <c r="D191" s="279"/>
      <c r="E191" s="233"/>
      <c r="F191" s="234"/>
      <c r="G191" s="291"/>
      <c r="H191" s="242"/>
      <c r="I191" s="242"/>
      <c r="J191" s="242"/>
      <c r="K191" s="242"/>
      <c r="L191" s="242"/>
      <c r="M191" s="242"/>
      <c r="N191" s="242"/>
      <c r="O191" s="242"/>
      <c r="P191" s="242"/>
      <c r="Q191" s="242"/>
      <c r="R191" s="242"/>
      <c r="S191" s="242"/>
    </row>
    <row r="192" spans="1:19" ht="12.75">
      <c r="A192" s="234"/>
      <c r="B192" s="241"/>
      <c r="C192" s="235"/>
      <c r="D192" s="279"/>
      <c r="E192" s="233"/>
      <c r="F192" s="234"/>
      <c r="G192" s="291"/>
      <c r="H192" s="242"/>
      <c r="I192" s="242"/>
      <c r="J192" s="242"/>
      <c r="K192" s="242"/>
      <c r="L192" s="242"/>
      <c r="M192" s="242"/>
      <c r="N192" s="242"/>
      <c r="O192" s="242"/>
      <c r="P192" s="242"/>
      <c r="Q192" s="242"/>
      <c r="R192" s="242"/>
      <c r="S192" s="242"/>
    </row>
    <row r="193" spans="1:19" ht="12.75">
      <c r="A193" s="234"/>
      <c r="B193" s="241"/>
      <c r="C193" s="235"/>
      <c r="D193" s="279"/>
      <c r="E193" s="233"/>
      <c r="F193" s="234"/>
      <c r="G193" s="291"/>
      <c r="H193" s="242"/>
      <c r="I193" s="242"/>
      <c r="J193" s="242"/>
      <c r="K193" s="242"/>
      <c r="L193" s="242"/>
      <c r="M193" s="242"/>
      <c r="N193" s="242"/>
      <c r="O193" s="242"/>
      <c r="P193" s="242"/>
      <c r="Q193" s="242"/>
      <c r="R193" s="242"/>
      <c r="S193" s="242"/>
    </row>
    <row r="194" spans="1:19" ht="12.75">
      <c r="A194" s="234"/>
      <c r="B194" s="241"/>
      <c r="C194" s="235"/>
      <c r="D194" s="279"/>
      <c r="E194" s="233"/>
      <c r="F194" s="234"/>
      <c r="G194" s="291"/>
      <c r="H194" s="242"/>
      <c r="I194" s="242"/>
      <c r="J194" s="242"/>
      <c r="K194" s="242"/>
      <c r="L194" s="242"/>
      <c r="M194" s="242"/>
      <c r="N194" s="242"/>
      <c r="O194" s="242"/>
      <c r="P194" s="242"/>
      <c r="Q194" s="242"/>
      <c r="R194" s="242"/>
      <c r="S194" s="242"/>
    </row>
    <row r="195" spans="1:19" ht="12.75">
      <c r="A195" s="234"/>
      <c r="B195" s="241"/>
      <c r="C195" s="235"/>
      <c r="D195" s="279"/>
      <c r="E195" s="233"/>
      <c r="F195" s="234"/>
      <c r="G195" s="291"/>
      <c r="H195" s="242"/>
      <c r="I195" s="242"/>
      <c r="J195" s="242"/>
      <c r="K195" s="242"/>
      <c r="L195" s="242"/>
      <c r="M195" s="242"/>
      <c r="N195" s="242"/>
      <c r="O195" s="242"/>
      <c r="P195" s="242"/>
      <c r="Q195" s="242"/>
      <c r="R195" s="242"/>
      <c r="S195" s="242"/>
    </row>
    <row r="196" spans="6:19" ht="12.75">
      <c r="F196" s="242"/>
      <c r="G196" s="242"/>
      <c r="H196" s="242"/>
      <c r="I196" s="242"/>
      <c r="J196" s="242"/>
      <c r="K196" s="242"/>
      <c r="L196" s="242"/>
      <c r="M196" s="242"/>
      <c r="N196" s="242"/>
      <c r="O196" s="242"/>
      <c r="P196" s="242"/>
      <c r="Q196" s="242"/>
      <c r="R196" s="242"/>
      <c r="S196" s="242"/>
    </row>
    <row r="197" spans="3:19" ht="12.75">
      <c r="C197" s="372"/>
      <c r="D197" s="372"/>
      <c r="E197" s="372"/>
      <c r="F197" s="372"/>
      <c r="G197" s="372"/>
      <c r="H197" s="242"/>
      <c r="I197" s="242"/>
      <c r="J197" s="242"/>
      <c r="K197" s="242"/>
      <c r="L197" s="242"/>
      <c r="M197" s="242"/>
      <c r="N197" s="242"/>
      <c r="O197" s="242"/>
      <c r="P197" s="242"/>
      <c r="Q197" s="242"/>
      <c r="R197" s="242"/>
      <c r="S197" s="242"/>
    </row>
    <row r="198" spans="3:19" ht="12.75">
      <c r="C198" s="372"/>
      <c r="D198" s="373"/>
      <c r="E198" s="372"/>
      <c r="F198" s="372"/>
      <c r="G198" s="372"/>
      <c r="H198" s="242"/>
      <c r="I198" s="242"/>
      <c r="J198" s="242"/>
      <c r="K198" s="242"/>
      <c r="L198" s="242"/>
      <c r="M198" s="242"/>
      <c r="N198" s="242"/>
      <c r="O198" s="242"/>
      <c r="P198" s="242"/>
      <c r="Q198" s="242"/>
      <c r="R198" s="242"/>
      <c r="S198" s="242"/>
    </row>
    <row r="199" spans="3:30" ht="12.75">
      <c r="C199" s="242"/>
      <c r="D199" s="373"/>
      <c r="E199" s="373"/>
      <c r="F199" s="373"/>
      <c r="G199" s="373"/>
      <c r="H199" s="374"/>
      <c r="I199" s="374"/>
      <c r="J199" s="374"/>
      <c r="K199" s="374"/>
      <c r="L199" s="374"/>
      <c r="M199" s="374"/>
      <c r="N199" s="374"/>
      <c r="O199" s="374"/>
      <c r="P199" s="374"/>
      <c r="Q199" s="374"/>
      <c r="R199" s="374"/>
      <c r="S199" s="374"/>
      <c r="T199" s="374"/>
      <c r="U199" s="374"/>
      <c r="V199" s="374"/>
      <c r="W199" s="374"/>
      <c r="X199" s="374"/>
      <c r="Y199" s="374"/>
      <c r="Z199" s="374"/>
      <c r="AA199" s="374"/>
      <c r="AB199" s="374"/>
      <c r="AC199" s="374"/>
      <c r="AD199" s="374"/>
    </row>
    <row r="200" spans="3:30" ht="12.75">
      <c r="C200" s="242"/>
      <c r="D200" s="242"/>
      <c r="E200" s="408"/>
      <c r="F200" s="372"/>
      <c r="G200" s="242"/>
      <c r="H200" s="373"/>
      <c r="I200" s="373"/>
      <c r="J200" s="373"/>
      <c r="K200" s="373"/>
      <c r="L200" s="373"/>
      <c r="M200" s="373"/>
      <c r="N200" s="373"/>
      <c r="O200" s="373"/>
      <c r="P200" s="373"/>
      <c r="Q200" s="373"/>
      <c r="R200" s="373"/>
      <c r="S200" s="373"/>
      <c r="T200" s="373"/>
      <c r="U200" s="373"/>
      <c r="V200" s="373"/>
      <c r="W200" s="373"/>
      <c r="X200" s="373"/>
      <c r="Y200" s="373"/>
      <c r="Z200" s="373"/>
      <c r="AA200" s="373"/>
      <c r="AB200" s="373"/>
      <c r="AC200" s="373"/>
      <c r="AD200" s="373"/>
    </row>
    <row r="201" spans="3:31" ht="12.75">
      <c r="C201" s="409"/>
      <c r="D201" s="372"/>
      <c r="E201" s="375"/>
      <c r="F201" s="375"/>
      <c r="G201" s="376"/>
      <c r="H201" s="375"/>
      <c r="I201" s="375"/>
      <c r="J201" s="375"/>
      <c r="K201" s="375"/>
      <c r="L201" s="375"/>
      <c r="M201" s="375"/>
      <c r="N201" s="375"/>
      <c r="O201" s="375"/>
      <c r="P201" s="375"/>
      <c r="Q201" s="375"/>
      <c r="R201" s="375"/>
      <c r="S201" s="375"/>
      <c r="T201" s="377"/>
      <c r="U201" s="375"/>
      <c r="V201" s="375"/>
      <c r="W201" s="375"/>
      <c r="X201" s="378"/>
      <c r="Y201" s="378"/>
      <c r="Z201" s="378"/>
      <c r="AA201" s="378"/>
      <c r="AB201" s="378"/>
      <c r="AC201" s="378"/>
      <c r="AD201" s="378"/>
      <c r="AE201" s="379"/>
    </row>
    <row r="202" spans="3:31" ht="12.75">
      <c r="C202" s="410"/>
      <c r="D202" s="242"/>
      <c r="E202" s="370"/>
      <c r="F202" s="370"/>
      <c r="G202" s="371"/>
      <c r="H202" s="370"/>
      <c r="I202" s="370"/>
      <c r="J202" s="370"/>
      <c r="K202" s="370"/>
      <c r="L202" s="370"/>
      <c r="M202" s="370"/>
      <c r="N202" s="370"/>
      <c r="O202" s="370"/>
      <c r="P202" s="370"/>
      <c r="Q202" s="370"/>
      <c r="R202" s="370"/>
      <c r="S202" s="370"/>
      <c r="T202" s="377"/>
      <c r="U202" s="370"/>
      <c r="V202" s="370"/>
      <c r="W202" s="377"/>
      <c r="X202" s="370"/>
      <c r="Y202" s="370"/>
      <c r="Z202" s="370"/>
      <c r="AA202" s="370"/>
      <c r="AB202" s="370"/>
      <c r="AC202" s="370"/>
      <c r="AD202" s="370"/>
      <c r="AE202" s="379"/>
    </row>
    <row r="203" spans="3:31" ht="12.75">
      <c r="C203" s="410"/>
      <c r="D203" s="242"/>
      <c r="E203" s="370"/>
      <c r="F203" s="370"/>
      <c r="G203" s="371"/>
      <c r="H203" s="370"/>
      <c r="I203" s="370"/>
      <c r="J203" s="370"/>
      <c r="K203" s="370"/>
      <c r="L203" s="370"/>
      <c r="M203" s="370"/>
      <c r="N203" s="370"/>
      <c r="O203" s="370"/>
      <c r="P203" s="370"/>
      <c r="Q203" s="370"/>
      <c r="R203" s="370"/>
      <c r="S203" s="370"/>
      <c r="T203" s="377"/>
      <c r="U203" s="370"/>
      <c r="V203" s="370"/>
      <c r="W203" s="377"/>
      <c r="X203" s="370"/>
      <c r="Y203" s="370"/>
      <c r="Z203" s="370"/>
      <c r="AA203" s="370"/>
      <c r="AB203" s="370"/>
      <c r="AC203" s="370"/>
      <c r="AD203" s="370"/>
      <c r="AE203" s="379"/>
    </row>
    <row r="204" spans="3:31" ht="12.75">
      <c r="C204" s="410"/>
      <c r="D204" s="411"/>
      <c r="E204" s="370"/>
      <c r="F204" s="370"/>
      <c r="G204" s="371"/>
      <c r="H204" s="370"/>
      <c r="I204" s="370"/>
      <c r="J204" s="370"/>
      <c r="K204" s="370"/>
      <c r="L204" s="370"/>
      <c r="M204" s="370"/>
      <c r="N204" s="370"/>
      <c r="O204" s="370"/>
      <c r="P204" s="370"/>
      <c r="Q204" s="370"/>
      <c r="R204" s="370"/>
      <c r="S204" s="370"/>
      <c r="T204" s="377"/>
      <c r="U204" s="370"/>
      <c r="V204" s="370"/>
      <c r="W204" s="377"/>
      <c r="X204" s="370"/>
      <c r="Y204" s="370"/>
      <c r="Z204" s="370"/>
      <c r="AA204" s="370"/>
      <c r="AB204" s="370"/>
      <c r="AC204" s="370"/>
      <c r="AD204" s="370"/>
      <c r="AE204" s="379"/>
    </row>
    <row r="205" spans="3:31" ht="12.75">
      <c r="C205" s="410"/>
      <c r="D205" s="411"/>
      <c r="E205" s="370"/>
      <c r="F205" s="370"/>
      <c r="G205" s="371"/>
      <c r="H205" s="370"/>
      <c r="I205" s="370"/>
      <c r="J205" s="370"/>
      <c r="K205" s="370"/>
      <c r="L205" s="370"/>
      <c r="M205" s="370"/>
      <c r="N205" s="370"/>
      <c r="O205" s="370"/>
      <c r="P205" s="370"/>
      <c r="Q205" s="370"/>
      <c r="R205" s="370"/>
      <c r="S205" s="370"/>
      <c r="T205" s="377"/>
      <c r="U205" s="370"/>
      <c r="V205" s="370"/>
      <c r="W205" s="377"/>
      <c r="X205" s="370"/>
      <c r="Y205" s="370"/>
      <c r="Z205" s="370"/>
      <c r="AA205" s="370"/>
      <c r="AB205" s="370"/>
      <c r="AC205" s="370"/>
      <c r="AD205" s="370"/>
      <c r="AE205" s="379"/>
    </row>
    <row r="206" spans="3:31" ht="12.75">
      <c r="C206" s="410"/>
      <c r="D206" s="411"/>
      <c r="E206" s="370"/>
      <c r="F206" s="370"/>
      <c r="G206" s="371"/>
      <c r="H206" s="370"/>
      <c r="I206" s="370"/>
      <c r="J206" s="370"/>
      <c r="K206" s="370"/>
      <c r="L206" s="370"/>
      <c r="M206" s="370"/>
      <c r="N206" s="370"/>
      <c r="O206" s="370"/>
      <c r="P206" s="370"/>
      <c r="Q206" s="370"/>
      <c r="R206" s="370"/>
      <c r="S206" s="370"/>
      <c r="T206" s="377"/>
      <c r="U206" s="370"/>
      <c r="V206" s="370"/>
      <c r="W206" s="377"/>
      <c r="X206" s="370"/>
      <c r="Y206" s="370"/>
      <c r="Z206" s="370"/>
      <c r="AA206" s="370"/>
      <c r="AB206" s="370"/>
      <c r="AC206" s="370"/>
      <c r="AD206" s="370"/>
      <c r="AE206" s="379"/>
    </row>
    <row r="207" spans="3:33" ht="12.75">
      <c r="C207" s="410"/>
      <c r="D207" s="411"/>
      <c r="E207" s="370"/>
      <c r="F207" s="370"/>
      <c r="G207" s="371"/>
      <c r="H207" s="370"/>
      <c r="I207" s="370"/>
      <c r="J207" s="370"/>
      <c r="K207" s="370"/>
      <c r="L207" s="370"/>
      <c r="M207" s="370"/>
      <c r="N207" s="370"/>
      <c r="O207" s="370"/>
      <c r="P207" s="370"/>
      <c r="Q207" s="370"/>
      <c r="R207" s="370"/>
      <c r="S207" s="370"/>
      <c r="T207" s="377"/>
      <c r="U207" s="370"/>
      <c r="V207" s="370"/>
      <c r="W207" s="377"/>
      <c r="X207" s="370"/>
      <c r="Y207" s="370"/>
      <c r="Z207" s="370"/>
      <c r="AA207" s="370"/>
      <c r="AB207" s="370"/>
      <c r="AC207" s="370"/>
      <c r="AD207" s="370"/>
      <c r="AE207" s="379"/>
      <c r="AG207" s="379">
        <f>SUM(AD201,AD208,AD211,AD215)</f>
        <v>0</v>
      </c>
    </row>
    <row r="208" spans="3:31" ht="12.75">
      <c r="C208" s="409"/>
      <c r="D208" s="372"/>
      <c r="E208" s="375"/>
      <c r="F208" s="375"/>
      <c r="G208" s="376"/>
      <c r="H208" s="375"/>
      <c r="I208" s="375"/>
      <c r="J208" s="375"/>
      <c r="K208" s="375"/>
      <c r="L208" s="375"/>
      <c r="M208" s="375"/>
      <c r="N208" s="375"/>
      <c r="O208" s="375"/>
      <c r="P208" s="375"/>
      <c r="Q208" s="375"/>
      <c r="R208" s="375"/>
      <c r="S208" s="375"/>
      <c r="T208" s="377"/>
      <c r="U208" s="375"/>
      <c r="V208" s="378"/>
      <c r="W208" s="378"/>
      <c r="X208" s="378"/>
      <c r="Y208" s="378"/>
      <c r="Z208" s="378"/>
      <c r="AA208" s="378"/>
      <c r="AB208" s="378"/>
      <c r="AC208" s="378"/>
      <c r="AD208" s="378"/>
      <c r="AE208" s="379"/>
    </row>
    <row r="209" spans="3:31" ht="12.75">
      <c r="C209" s="410"/>
      <c r="D209" s="411"/>
      <c r="E209" s="370"/>
      <c r="F209" s="370"/>
      <c r="G209" s="371"/>
      <c r="H209" s="370"/>
      <c r="I209" s="370"/>
      <c r="J209" s="370"/>
      <c r="K209" s="370"/>
      <c r="L209" s="370"/>
      <c r="M209" s="370"/>
      <c r="N209" s="370"/>
      <c r="O209" s="370"/>
      <c r="P209" s="370"/>
      <c r="Q209" s="370"/>
      <c r="R209" s="370"/>
      <c r="S209" s="370"/>
      <c r="T209" s="377"/>
      <c r="U209" s="370"/>
      <c r="V209" s="370"/>
      <c r="W209" s="377"/>
      <c r="X209" s="370"/>
      <c r="Y209" s="370"/>
      <c r="Z209" s="370"/>
      <c r="AA209" s="370"/>
      <c r="AB209" s="370"/>
      <c r="AC209" s="370"/>
      <c r="AD209" s="370"/>
      <c r="AE209" s="379"/>
    </row>
    <row r="210" spans="3:31" ht="12.75">
      <c r="C210" s="410"/>
      <c r="D210" s="411"/>
      <c r="E210" s="370"/>
      <c r="F210" s="370"/>
      <c r="G210" s="371"/>
      <c r="H210" s="370"/>
      <c r="I210" s="370"/>
      <c r="J210" s="370"/>
      <c r="K210" s="370"/>
      <c r="L210" s="370"/>
      <c r="M210" s="370"/>
      <c r="N210" s="370"/>
      <c r="O210" s="370"/>
      <c r="P210" s="370"/>
      <c r="Q210" s="370"/>
      <c r="R210" s="370"/>
      <c r="S210" s="370"/>
      <c r="T210" s="377"/>
      <c r="U210" s="370"/>
      <c r="V210" s="370"/>
      <c r="W210" s="377"/>
      <c r="X210" s="370"/>
      <c r="Y210" s="370"/>
      <c r="Z210" s="370"/>
      <c r="AA210" s="370"/>
      <c r="AB210" s="370"/>
      <c r="AC210" s="370"/>
      <c r="AD210" s="370"/>
      <c r="AE210" s="379"/>
    </row>
    <row r="211" spans="3:31" ht="12.75">
      <c r="C211" s="409"/>
      <c r="D211" s="372"/>
      <c r="E211" s="375"/>
      <c r="F211" s="375"/>
      <c r="G211" s="376"/>
      <c r="H211" s="375"/>
      <c r="I211" s="375"/>
      <c r="J211" s="375"/>
      <c r="K211" s="375"/>
      <c r="L211" s="375"/>
      <c r="M211" s="375"/>
      <c r="N211" s="375"/>
      <c r="O211" s="375"/>
      <c r="P211" s="375"/>
      <c r="Q211" s="375"/>
      <c r="R211" s="375"/>
      <c r="S211" s="375"/>
      <c r="T211" s="377"/>
      <c r="U211" s="375"/>
      <c r="V211" s="378"/>
      <c r="W211" s="378"/>
      <c r="X211" s="378"/>
      <c r="Y211" s="378"/>
      <c r="Z211" s="378"/>
      <c r="AA211" s="378"/>
      <c r="AB211" s="378"/>
      <c r="AC211" s="378"/>
      <c r="AD211" s="378"/>
      <c r="AE211" s="379"/>
    </row>
    <row r="212" spans="3:31" ht="12.75">
      <c r="C212" s="410"/>
      <c r="D212" s="411"/>
      <c r="E212" s="370"/>
      <c r="F212" s="370"/>
      <c r="G212" s="371"/>
      <c r="H212" s="370"/>
      <c r="I212" s="370"/>
      <c r="J212" s="370"/>
      <c r="K212" s="370"/>
      <c r="L212" s="370"/>
      <c r="M212" s="370"/>
      <c r="N212" s="370"/>
      <c r="O212" s="370"/>
      <c r="P212" s="370"/>
      <c r="Q212" s="370"/>
      <c r="R212" s="370"/>
      <c r="S212" s="370"/>
      <c r="T212" s="377"/>
      <c r="U212" s="370"/>
      <c r="V212" s="370"/>
      <c r="W212" s="377"/>
      <c r="X212" s="370"/>
      <c r="Y212" s="370"/>
      <c r="Z212" s="370"/>
      <c r="AA212" s="370"/>
      <c r="AB212" s="370"/>
      <c r="AC212" s="370"/>
      <c r="AD212" s="370"/>
      <c r="AE212" s="379"/>
    </row>
    <row r="213" spans="3:31" ht="12.75">
      <c r="C213" s="410"/>
      <c r="D213" s="411"/>
      <c r="E213" s="370"/>
      <c r="F213" s="370"/>
      <c r="G213" s="371"/>
      <c r="H213" s="370"/>
      <c r="I213" s="370"/>
      <c r="J213" s="370"/>
      <c r="K213" s="370"/>
      <c r="L213" s="370"/>
      <c r="M213" s="370"/>
      <c r="N213" s="370"/>
      <c r="O213" s="370"/>
      <c r="P213" s="370"/>
      <c r="Q213" s="370"/>
      <c r="R213" s="370"/>
      <c r="S213" s="370"/>
      <c r="T213" s="377"/>
      <c r="U213" s="370"/>
      <c r="V213" s="370"/>
      <c r="W213" s="377"/>
      <c r="X213" s="370"/>
      <c r="Y213" s="370"/>
      <c r="Z213" s="370"/>
      <c r="AA213" s="370"/>
      <c r="AB213" s="370"/>
      <c r="AC213" s="370"/>
      <c r="AD213" s="370"/>
      <c r="AE213" s="379"/>
    </row>
    <row r="214" spans="3:31" ht="12.75">
      <c r="C214" s="410"/>
      <c r="D214" s="411"/>
      <c r="E214" s="370"/>
      <c r="F214" s="370"/>
      <c r="G214" s="371"/>
      <c r="H214" s="370"/>
      <c r="I214" s="370"/>
      <c r="J214" s="370"/>
      <c r="K214" s="370"/>
      <c r="L214" s="370"/>
      <c r="M214" s="370"/>
      <c r="N214" s="370"/>
      <c r="O214" s="370"/>
      <c r="P214" s="370"/>
      <c r="Q214" s="370"/>
      <c r="R214" s="370"/>
      <c r="S214" s="370"/>
      <c r="T214" s="377"/>
      <c r="U214" s="370"/>
      <c r="V214" s="370"/>
      <c r="W214" s="377"/>
      <c r="X214" s="370"/>
      <c r="Y214" s="370"/>
      <c r="Z214" s="370"/>
      <c r="AA214" s="370"/>
      <c r="AB214" s="370"/>
      <c r="AC214" s="370"/>
      <c r="AD214" s="370"/>
      <c r="AE214" s="379"/>
    </row>
    <row r="215" spans="3:31" ht="12.75">
      <c r="C215" s="409"/>
      <c r="D215" s="372"/>
      <c r="E215" s="375"/>
      <c r="F215" s="375"/>
      <c r="G215" s="376"/>
      <c r="H215" s="375"/>
      <c r="I215" s="375"/>
      <c r="J215" s="375"/>
      <c r="K215" s="375"/>
      <c r="L215" s="375"/>
      <c r="M215" s="375"/>
      <c r="N215" s="375"/>
      <c r="O215" s="375"/>
      <c r="P215" s="375"/>
      <c r="Q215" s="375"/>
      <c r="R215" s="375"/>
      <c r="S215" s="375"/>
      <c r="T215" s="377"/>
      <c r="U215" s="375"/>
      <c r="V215" s="378"/>
      <c r="W215" s="378"/>
      <c r="X215" s="378"/>
      <c r="Y215" s="378"/>
      <c r="Z215" s="378"/>
      <c r="AA215" s="378"/>
      <c r="AB215" s="378"/>
      <c r="AC215" s="378"/>
      <c r="AD215" s="378"/>
      <c r="AE215" s="379"/>
    </row>
    <row r="216" spans="3:31" ht="12.75">
      <c r="C216" s="410"/>
      <c r="D216" s="411"/>
      <c r="E216" s="370"/>
      <c r="F216" s="370"/>
      <c r="G216" s="371"/>
      <c r="H216" s="370"/>
      <c r="I216" s="370"/>
      <c r="J216" s="370"/>
      <c r="K216" s="370"/>
      <c r="L216" s="370"/>
      <c r="M216" s="370"/>
      <c r="N216" s="370"/>
      <c r="O216" s="370"/>
      <c r="P216" s="370"/>
      <c r="Q216" s="370"/>
      <c r="R216" s="370"/>
      <c r="S216" s="370"/>
      <c r="T216" s="377"/>
      <c r="U216" s="370"/>
      <c r="V216" s="370"/>
      <c r="W216" s="377"/>
      <c r="X216" s="377"/>
      <c r="Y216" s="377"/>
      <c r="Z216" s="377"/>
      <c r="AA216" s="377"/>
      <c r="AB216" s="377"/>
      <c r="AC216" s="377"/>
      <c r="AD216" s="377"/>
      <c r="AE216" s="379"/>
    </row>
    <row r="217" spans="3:31" ht="12.75">
      <c r="C217" s="410"/>
      <c r="D217" s="411"/>
      <c r="E217" s="370"/>
      <c r="F217" s="370"/>
      <c r="G217" s="371"/>
      <c r="H217" s="370"/>
      <c r="I217" s="370"/>
      <c r="J217" s="370"/>
      <c r="K217" s="370"/>
      <c r="L217" s="370"/>
      <c r="M217" s="370"/>
      <c r="N217" s="370"/>
      <c r="O217" s="370"/>
      <c r="P217" s="370"/>
      <c r="Q217" s="370"/>
      <c r="R217" s="370"/>
      <c r="S217" s="370"/>
      <c r="T217" s="377"/>
      <c r="U217" s="370"/>
      <c r="V217" s="370"/>
      <c r="W217" s="377"/>
      <c r="X217" s="377"/>
      <c r="Y217" s="377"/>
      <c r="Z217" s="377"/>
      <c r="AA217" s="377"/>
      <c r="AB217" s="377"/>
      <c r="AC217" s="377"/>
      <c r="AD217" s="377"/>
      <c r="AE217" s="379"/>
    </row>
    <row r="218" spans="3:31" ht="12.75">
      <c r="C218" s="410"/>
      <c r="D218" s="411"/>
      <c r="E218" s="370"/>
      <c r="F218" s="370"/>
      <c r="G218" s="371"/>
      <c r="H218" s="370"/>
      <c r="I218" s="370"/>
      <c r="J218" s="370"/>
      <c r="K218" s="370"/>
      <c r="L218" s="370"/>
      <c r="M218" s="370"/>
      <c r="N218" s="370"/>
      <c r="O218" s="370"/>
      <c r="P218" s="370"/>
      <c r="Q218" s="370"/>
      <c r="R218" s="370"/>
      <c r="S218" s="370"/>
      <c r="T218" s="377"/>
      <c r="U218" s="370"/>
      <c r="V218" s="370"/>
      <c r="W218" s="377"/>
      <c r="X218" s="377"/>
      <c r="Y218" s="377"/>
      <c r="Z218" s="377"/>
      <c r="AA218" s="377"/>
      <c r="AB218" s="377"/>
      <c r="AC218" s="377"/>
      <c r="AD218" s="377"/>
      <c r="AE218" s="379"/>
    </row>
    <row r="219" spans="3:31" ht="12.75">
      <c r="C219" s="410"/>
      <c r="D219" s="411"/>
      <c r="E219" s="370"/>
      <c r="F219" s="370"/>
      <c r="G219" s="371"/>
      <c r="H219" s="370"/>
      <c r="I219" s="370"/>
      <c r="J219" s="370"/>
      <c r="K219" s="370"/>
      <c r="L219" s="370"/>
      <c r="M219" s="370"/>
      <c r="N219" s="370"/>
      <c r="O219" s="370"/>
      <c r="P219" s="370"/>
      <c r="Q219" s="370"/>
      <c r="R219" s="370"/>
      <c r="S219" s="370"/>
      <c r="T219" s="377"/>
      <c r="U219" s="370"/>
      <c r="V219" s="370"/>
      <c r="W219" s="377"/>
      <c r="X219" s="377"/>
      <c r="Y219" s="377"/>
      <c r="Z219" s="377"/>
      <c r="AA219" s="377"/>
      <c r="AB219" s="377"/>
      <c r="AC219" s="377"/>
      <c r="AD219" s="377"/>
      <c r="AE219" s="379"/>
    </row>
    <row r="220" spans="3:31" ht="12.75">
      <c r="C220" s="410"/>
      <c r="D220" s="411"/>
      <c r="E220" s="370"/>
      <c r="F220" s="370"/>
      <c r="G220" s="371"/>
      <c r="H220" s="370"/>
      <c r="I220" s="370"/>
      <c r="J220" s="370"/>
      <c r="K220" s="370"/>
      <c r="L220" s="370"/>
      <c r="M220" s="370"/>
      <c r="N220" s="370"/>
      <c r="O220" s="370"/>
      <c r="P220" s="370"/>
      <c r="Q220" s="370"/>
      <c r="R220" s="370"/>
      <c r="S220" s="370"/>
      <c r="T220" s="377"/>
      <c r="U220" s="370"/>
      <c r="V220" s="370"/>
      <c r="W220" s="377"/>
      <c r="X220" s="377"/>
      <c r="Y220" s="377"/>
      <c r="Z220" s="377"/>
      <c r="AA220" s="377"/>
      <c r="AB220" s="377"/>
      <c r="AC220" s="377"/>
      <c r="AD220" s="377"/>
      <c r="AE220" s="379"/>
    </row>
    <row r="221" spans="3:31" ht="12.75">
      <c r="C221" s="409"/>
      <c r="D221" s="372"/>
      <c r="E221" s="375"/>
      <c r="F221" s="375"/>
      <c r="G221" s="376"/>
      <c r="H221" s="375"/>
      <c r="I221" s="375"/>
      <c r="J221" s="375"/>
      <c r="K221" s="375"/>
      <c r="L221" s="375"/>
      <c r="M221" s="375"/>
      <c r="N221" s="375"/>
      <c r="O221" s="375"/>
      <c r="P221" s="375"/>
      <c r="Q221" s="375"/>
      <c r="R221" s="375"/>
      <c r="S221" s="375"/>
      <c r="T221" s="377"/>
      <c r="U221" s="375"/>
      <c r="V221" s="378"/>
      <c r="W221" s="378"/>
      <c r="X221" s="378"/>
      <c r="Y221" s="378"/>
      <c r="Z221" s="378"/>
      <c r="AA221" s="378"/>
      <c r="AB221" s="378"/>
      <c r="AC221" s="378"/>
      <c r="AD221" s="378"/>
      <c r="AE221" s="379"/>
    </row>
    <row r="222" spans="3:31" ht="12.75">
      <c r="C222" s="410"/>
      <c r="D222" s="411"/>
      <c r="E222" s="370"/>
      <c r="F222" s="370"/>
      <c r="G222" s="371"/>
      <c r="H222" s="370"/>
      <c r="I222" s="370"/>
      <c r="J222" s="370"/>
      <c r="K222" s="370"/>
      <c r="L222" s="370"/>
      <c r="M222" s="370"/>
      <c r="N222" s="370"/>
      <c r="O222" s="370"/>
      <c r="P222" s="370"/>
      <c r="Q222" s="370"/>
      <c r="R222" s="370"/>
      <c r="S222" s="370"/>
      <c r="T222" s="377"/>
      <c r="U222" s="370"/>
      <c r="V222" s="370"/>
      <c r="W222" s="377"/>
      <c r="X222" s="370"/>
      <c r="Y222" s="370"/>
      <c r="Z222" s="370"/>
      <c r="AA222" s="370"/>
      <c r="AB222" s="370"/>
      <c r="AC222" s="370"/>
      <c r="AD222" s="370"/>
      <c r="AE222" s="379"/>
    </row>
    <row r="223" spans="3:31" ht="12.75">
      <c r="C223" s="410"/>
      <c r="D223" s="411"/>
      <c r="E223" s="370"/>
      <c r="F223" s="370"/>
      <c r="G223" s="371"/>
      <c r="H223" s="370"/>
      <c r="I223" s="370"/>
      <c r="J223" s="370"/>
      <c r="K223" s="370"/>
      <c r="L223" s="370"/>
      <c r="M223" s="370"/>
      <c r="N223" s="370"/>
      <c r="O223" s="370"/>
      <c r="P223" s="370"/>
      <c r="Q223" s="370"/>
      <c r="R223" s="370"/>
      <c r="S223" s="370"/>
      <c r="T223" s="377"/>
      <c r="U223" s="370"/>
      <c r="V223" s="370"/>
      <c r="W223" s="377"/>
      <c r="X223" s="370"/>
      <c r="Y223" s="370"/>
      <c r="Z223" s="370"/>
      <c r="AA223" s="370"/>
      <c r="AB223" s="370"/>
      <c r="AC223" s="370"/>
      <c r="AD223" s="370"/>
      <c r="AE223" s="379"/>
    </row>
    <row r="224" spans="3:31" ht="12.75">
      <c r="C224" s="409"/>
      <c r="D224" s="373"/>
      <c r="E224" s="375"/>
      <c r="F224" s="375"/>
      <c r="G224" s="376"/>
      <c r="H224" s="375"/>
      <c r="I224" s="375"/>
      <c r="J224" s="375"/>
      <c r="K224" s="375"/>
      <c r="L224" s="375"/>
      <c r="M224" s="375"/>
      <c r="N224" s="375"/>
      <c r="O224" s="375"/>
      <c r="P224" s="375"/>
      <c r="Q224" s="375"/>
      <c r="R224" s="375"/>
      <c r="S224" s="375"/>
      <c r="T224" s="377"/>
      <c r="U224" s="375"/>
      <c r="V224" s="378"/>
      <c r="W224" s="378"/>
      <c r="X224" s="378"/>
      <c r="Y224" s="378"/>
      <c r="Z224" s="378"/>
      <c r="AA224" s="378"/>
      <c r="AB224" s="378"/>
      <c r="AC224" s="378"/>
      <c r="AD224" s="378"/>
      <c r="AE224" s="379"/>
    </row>
    <row r="225" spans="3:30" ht="12.75">
      <c r="C225" s="242"/>
      <c r="D225" s="242"/>
      <c r="E225" s="242"/>
      <c r="F225" s="242"/>
      <c r="G225" s="242"/>
      <c r="H225" s="242"/>
      <c r="I225" s="242"/>
      <c r="J225" s="242"/>
      <c r="K225" s="242"/>
      <c r="L225" s="242"/>
      <c r="M225" s="242"/>
      <c r="N225" s="242"/>
      <c r="O225" s="242"/>
      <c r="P225" s="242"/>
      <c r="Q225" s="242"/>
      <c r="R225" s="242"/>
      <c r="S225" s="242"/>
      <c r="T225" s="242"/>
      <c r="U225" s="242"/>
      <c r="V225" s="242"/>
      <c r="W225" s="242"/>
      <c r="X225" s="242"/>
      <c r="Y225" s="242"/>
      <c r="Z225" s="242"/>
      <c r="AA225" s="242"/>
      <c r="AB225" s="242"/>
      <c r="AC225" s="242"/>
      <c r="AD225" s="242"/>
    </row>
    <row r="226" spans="3:19" ht="12.75">
      <c r="C226" s="242"/>
      <c r="D226" s="242"/>
      <c r="E226" s="242"/>
      <c r="F226" s="242"/>
      <c r="G226" s="242"/>
      <c r="H226" s="242"/>
      <c r="I226" s="242"/>
      <c r="J226" s="242"/>
      <c r="K226" s="242"/>
      <c r="L226" s="242"/>
      <c r="M226" s="242"/>
      <c r="N226" s="242"/>
      <c r="O226" s="242"/>
      <c r="P226" s="242"/>
      <c r="Q226" s="242"/>
      <c r="R226" s="242"/>
      <c r="S226" s="242"/>
    </row>
    <row r="227" spans="3:19" ht="12.75">
      <c r="C227" s="242"/>
      <c r="D227" s="242"/>
      <c r="E227" s="242"/>
      <c r="F227" s="242"/>
      <c r="G227" s="242"/>
      <c r="H227" s="242"/>
      <c r="I227" s="242"/>
      <c r="J227" s="242"/>
      <c r="K227" s="242"/>
      <c r="L227" s="242"/>
      <c r="M227" s="242"/>
      <c r="N227" s="242"/>
      <c r="O227" s="242"/>
      <c r="P227" s="242"/>
      <c r="Q227" s="242"/>
      <c r="R227" s="242"/>
      <c r="S227" s="242"/>
    </row>
    <row r="228" spans="3:20" ht="12.75">
      <c r="C228" s="412"/>
      <c r="D228" s="408"/>
      <c r="E228" s="378"/>
      <c r="F228" s="378"/>
      <c r="G228" s="381"/>
      <c r="H228" s="378"/>
      <c r="I228" s="378"/>
      <c r="J228" s="378"/>
      <c r="K228" s="378"/>
      <c r="L228" s="378"/>
      <c r="M228" s="378"/>
      <c r="N228" s="378"/>
      <c r="O228" s="378"/>
      <c r="P228" s="378"/>
      <c r="Q228" s="378"/>
      <c r="R228" s="378"/>
      <c r="S228" s="378"/>
      <c r="T228" s="379"/>
    </row>
    <row r="229" spans="3:19" ht="12.75">
      <c r="C229" s="412"/>
      <c r="D229" s="412"/>
      <c r="E229" s="378"/>
      <c r="F229" s="378"/>
      <c r="G229" s="381"/>
      <c r="H229" s="242"/>
      <c r="I229" s="242"/>
      <c r="J229" s="242"/>
      <c r="K229" s="242"/>
      <c r="L229" s="242"/>
      <c r="M229" s="242"/>
      <c r="N229" s="242"/>
      <c r="O229" s="242"/>
      <c r="P229" s="242"/>
      <c r="Q229" s="242"/>
      <c r="R229" s="242"/>
      <c r="S229" s="242"/>
    </row>
    <row r="230" spans="3:30" ht="12.75">
      <c r="C230" s="242"/>
      <c r="D230" s="408"/>
      <c r="E230" s="378"/>
      <c r="F230" s="378"/>
      <c r="G230" s="381"/>
      <c r="H230" s="378"/>
      <c r="I230" s="378"/>
      <c r="J230" s="378"/>
      <c r="K230" s="378"/>
      <c r="L230" s="378"/>
      <c r="M230" s="378"/>
      <c r="N230" s="378"/>
      <c r="O230" s="378"/>
      <c r="P230" s="378"/>
      <c r="Q230" s="378"/>
      <c r="R230" s="378"/>
      <c r="S230" s="378"/>
      <c r="T230" s="382"/>
      <c r="U230" s="380"/>
      <c r="V230" s="380"/>
      <c r="W230" s="380"/>
      <c r="X230" s="380"/>
      <c r="Y230" s="380"/>
      <c r="Z230" s="380"/>
      <c r="AA230" s="380"/>
      <c r="AB230" s="380"/>
      <c r="AC230" s="380"/>
      <c r="AD230" s="380"/>
    </row>
    <row r="231" spans="3:5" ht="12.75">
      <c r="C231" s="242"/>
      <c r="D231" s="242"/>
      <c r="E231" s="242"/>
    </row>
    <row r="232" spans="3:5" ht="12.75">
      <c r="C232" s="242"/>
      <c r="D232" s="242"/>
      <c r="E232" s="242"/>
    </row>
    <row r="233" spans="3:5" ht="12.75">
      <c r="C233" s="242"/>
      <c r="D233" s="242"/>
      <c r="E233" s="242"/>
    </row>
    <row r="234" spans="3:5" ht="12.75">
      <c r="C234" s="242"/>
      <c r="D234" s="242"/>
      <c r="E234" s="242"/>
    </row>
    <row r="235" spans="3:5" ht="12.75">
      <c r="C235" s="242"/>
      <c r="D235" s="242"/>
      <c r="E235" s="242"/>
    </row>
    <row r="236" spans="3:5" ht="12.75">
      <c r="C236" s="242"/>
      <c r="D236" s="242"/>
      <c r="E236" s="242"/>
    </row>
    <row r="237" spans="3:5" ht="12.75">
      <c r="C237" s="242"/>
      <c r="D237" s="242"/>
      <c r="E237" s="242"/>
    </row>
    <row r="238" spans="3:5" ht="12.75">
      <c r="C238" s="242"/>
      <c r="D238" s="242"/>
      <c r="E238" s="242"/>
    </row>
    <row r="239" spans="3:5" ht="12.75">
      <c r="C239" s="242"/>
      <c r="D239" s="242"/>
      <c r="E239" s="242"/>
    </row>
    <row r="240" spans="3:5" ht="12.75">
      <c r="C240" s="242"/>
      <c r="D240" s="242"/>
      <c r="E240" s="242"/>
    </row>
    <row r="241" spans="3:5" ht="12.75">
      <c r="C241" s="242"/>
      <c r="D241" s="242"/>
      <c r="E241" s="242"/>
    </row>
    <row r="242" spans="3:5" ht="12.75">
      <c r="C242" s="242"/>
      <c r="D242" s="242"/>
      <c r="E242" s="242"/>
    </row>
    <row r="243" spans="3:5" ht="12.75">
      <c r="C243" s="242"/>
      <c r="D243" s="242"/>
      <c r="E243" s="242"/>
    </row>
    <row r="244" spans="3:5" ht="12.75">
      <c r="C244" s="242"/>
      <c r="D244" s="242"/>
      <c r="E244" s="242"/>
    </row>
    <row r="245" spans="3:5" ht="12.75">
      <c r="C245" s="242"/>
      <c r="D245" s="242"/>
      <c r="E245" s="242"/>
    </row>
    <row r="246" spans="3:5" ht="12.75">
      <c r="C246" s="242"/>
      <c r="D246" s="242"/>
      <c r="E246" s="242"/>
    </row>
    <row r="247" spans="3:5" ht="12.75">
      <c r="C247" s="242"/>
      <c r="D247" s="242"/>
      <c r="E247" s="242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497"/>
  <sheetViews>
    <sheetView showGridLines="0" zoomScale="75" zoomScaleNormal="75" workbookViewId="0" topLeftCell="A1">
      <selection activeCell="E461" sqref="A1:E461"/>
    </sheetView>
  </sheetViews>
  <sheetFormatPr defaultColWidth="9.00390625" defaultRowHeight="12.75"/>
  <cols>
    <col min="1" max="1" width="6.375" style="1" customWidth="1"/>
    <col min="2" max="2" width="9.875" style="1" customWidth="1"/>
    <col min="3" max="3" width="10.00390625" style="2" customWidth="1"/>
    <col min="4" max="4" width="53.875" style="1" customWidth="1"/>
    <col min="5" max="5" width="20.00390625" style="1" customWidth="1"/>
    <col min="6" max="6" width="14.75390625" style="53" customWidth="1"/>
    <col min="7" max="7" width="12.125" style="53" customWidth="1"/>
    <col min="8" max="8" width="14.125" style="53" customWidth="1"/>
    <col min="9" max="9" width="10.375" style="53" bestFit="1" customWidth="1"/>
    <col min="10" max="10" width="40.625" style="53" customWidth="1"/>
    <col min="11" max="11" width="18.125" style="53" customWidth="1"/>
    <col min="12" max="12" width="19.00390625" style="53" customWidth="1"/>
    <col min="13" max="13" width="8.00390625" style="53" customWidth="1"/>
    <col min="14" max="14" width="36.125" style="53" customWidth="1"/>
    <col min="15" max="15" width="19.00390625" style="53" customWidth="1"/>
    <col min="16" max="16" width="18.625" style="53" customWidth="1"/>
    <col min="17" max="17" width="16.375" style="53" customWidth="1"/>
    <col min="18" max="18" width="13.375" style="53" customWidth="1"/>
    <col min="19" max="19" width="14.625" style="53" customWidth="1"/>
    <col min="20" max="20" width="16.00390625" style="53" customWidth="1"/>
    <col min="21" max="21" width="12.25390625" style="53" customWidth="1"/>
    <col min="22" max="22" width="12.875" style="53" customWidth="1"/>
    <col min="23" max="23" width="14.00390625" style="53" customWidth="1"/>
    <col min="24" max="25" width="14.75390625" style="53" customWidth="1"/>
    <col min="26" max="26" width="16.125" style="53" customWidth="1"/>
    <col min="27" max="27" width="16.375" style="53" customWidth="1"/>
    <col min="28" max="28" width="14.625" style="53" customWidth="1"/>
    <col min="29" max="16384" width="9.125" style="53" customWidth="1"/>
  </cols>
  <sheetData>
    <row r="1" spans="5:7" ht="12.75">
      <c r="E1" s="219" t="s">
        <v>160</v>
      </c>
      <c r="F1" s="219"/>
      <c r="G1" s="219"/>
    </row>
    <row r="2" spans="5:7" ht="12.75">
      <c r="E2" s="219" t="s">
        <v>158</v>
      </c>
      <c r="F2" s="219"/>
      <c r="G2" s="219"/>
    </row>
    <row r="3" spans="5:7" ht="12.75">
      <c r="E3" s="219" t="s">
        <v>159</v>
      </c>
      <c r="F3" s="219"/>
      <c r="G3" s="219"/>
    </row>
    <row r="4" spans="5:7" ht="12.75">
      <c r="E4" s="219" t="s">
        <v>280</v>
      </c>
      <c r="F4" s="219"/>
      <c r="G4" s="219"/>
    </row>
    <row r="5" spans="4:5" ht="15">
      <c r="D5" s="29" t="s">
        <v>0</v>
      </c>
      <c r="E5" s="423" t="s">
        <v>281</v>
      </c>
    </row>
    <row r="6" ht="15">
      <c r="D6" s="54" t="s">
        <v>157</v>
      </c>
    </row>
    <row r="7" ht="15.75" thickBot="1">
      <c r="D7" s="54"/>
    </row>
    <row r="8" spans="1:8" ht="12.75">
      <c r="A8" s="3"/>
      <c r="B8" s="4"/>
      <c r="C8" s="5"/>
      <c r="D8" s="50"/>
      <c r="E8" s="6"/>
      <c r="F8" s="86"/>
      <c r="G8" s="86"/>
      <c r="H8" s="86"/>
    </row>
    <row r="9" spans="1:8" ht="12.75">
      <c r="A9" s="7" t="s">
        <v>1</v>
      </c>
      <c r="B9" s="8" t="s">
        <v>2</v>
      </c>
      <c r="C9" s="9" t="s">
        <v>3</v>
      </c>
      <c r="D9" s="24" t="s">
        <v>4</v>
      </c>
      <c r="E9" s="10" t="s">
        <v>5</v>
      </c>
      <c r="F9" s="86"/>
      <c r="G9" s="86"/>
      <c r="H9" s="86"/>
    </row>
    <row r="10" spans="1:8" ht="13.5" thickBot="1">
      <c r="A10" s="55"/>
      <c r="B10" s="25"/>
      <c r="C10" s="32"/>
      <c r="D10" s="23"/>
      <c r="E10" s="204">
        <v>2006</v>
      </c>
      <c r="F10" s="202"/>
      <c r="G10" s="202"/>
      <c r="H10" s="202"/>
    </row>
    <row r="11" spans="1:8" ht="12.75">
      <c r="A11" s="7"/>
      <c r="B11" s="24"/>
      <c r="D11" s="24"/>
      <c r="E11" s="12"/>
      <c r="F11" s="202"/>
      <c r="G11" s="202"/>
      <c r="H11" s="202"/>
    </row>
    <row r="12" spans="1:28" ht="24.75" customHeight="1" thickBot="1">
      <c r="A12" s="55"/>
      <c r="B12" s="23"/>
      <c r="C12" s="36"/>
      <c r="D12" s="56" t="s">
        <v>6</v>
      </c>
      <c r="E12" s="57">
        <f>SUM(E13,E18,E21,E28,E38,E50,E85,E107,E110,E115,E118,E200,E220,E279,E289,E306,E321,E334)</f>
        <v>73124055</v>
      </c>
      <c r="F12" s="14"/>
      <c r="G12" s="129"/>
      <c r="H12" s="14"/>
      <c r="M12" s="86"/>
      <c r="N12" s="86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</row>
    <row r="13" spans="1:28" ht="16.5" thickBot="1">
      <c r="A13" s="59" t="s">
        <v>7</v>
      </c>
      <c r="B13" s="56"/>
      <c r="C13" s="36"/>
      <c r="D13" s="56" t="s">
        <v>8</v>
      </c>
      <c r="E13" s="57">
        <f>SUM(E14,E16)</f>
        <v>9607</v>
      </c>
      <c r="F13" s="14"/>
      <c r="G13" s="129"/>
      <c r="H13" s="14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</row>
    <row r="14" spans="1:28" ht="13.5" thickBot="1">
      <c r="A14" s="60"/>
      <c r="B14" s="39" t="s">
        <v>9</v>
      </c>
      <c r="C14" s="30"/>
      <c r="D14" s="61" t="s">
        <v>10</v>
      </c>
      <c r="E14" s="62">
        <f>SUM(E15)</f>
        <v>607</v>
      </c>
      <c r="F14" s="14"/>
      <c r="G14" s="129"/>
      <c r="H14" s="14"/>
      <c r="M14" s="216"/>
      <c r="N14" s="217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</row>
    <row r="15" spans="1:28" ht="26.25" thickBot="1">
      <c r="A15" s="60"/>
      <c r="B15" s="64"/>
      <c r="C15" s="5">
        <v>2850</v>
      </c>
      <c r="D15" s="65" t="s">
        <v>11</v>
      </c>
      <c r="E15" s="66">
        <v>607</v>
      </c>
      <c r="F15" s="14"/>
      <c r="G15" s="129"/>
      <c r="H15" s="14"/>
      <c r="M15" s="216"/>
      <c r="N15" s="217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</row>
    <row r="16" spans="1:28" ht="13.5" thickBot="1">
      <c r="A16" s="67"/>
      <c r="B16" s="51" t="s">
        <v>12</v>
      </c>
      <c r="C16" s="30"/>
      <c r="D16" s="52" t="s">
        <v>13</v>
      </c>
      <c r="E16" s="62">
        <f>SUM(E17)</f>
        <v>9000</v>
      </c>
      <c r="F16" s="14"/>
      <c r="G16" s="129"/>
      <c r="H16" s="14"/>
      <c r="M16" s="216"/>
      <c r="N16" s="217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</row>
    <row r="17" spans="1:28" ht="13.5" thickBot="1">
      <c r="A17" s="67"/>
      <c r="C17" s="5">
        <v>4300</v>
      </c>
      <c r="D17" s="50" t="s">
        <v>14</v>
      </c>
      <c r="E17" s="68">
        <v>9000</v>
      </c>
      <c r="F17" s="15"/>
      <c r="G17" s="129"/>
      <c r="H17" s="15"/>
      <c r="M17" s="216"/>
      <c r="N17" s="218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</row>
    <row r="18" spans="1:28" ht="13.5" thickBot="1">
      <c r="A18" s="108">
        <v>500</v>
      </c>
      <c r="B18" s="70"/>
      <c r="C18" s="34"/>
      <c r="D18" s="181" t="s">
        <v>152</v>
      </c>
      <c r="E18" s="208">
        <f>SUM(E19)</f>
        <v>200000</v>
      </c>
      <c r="F18" s="15"/>
      <c r="G18" s="129"/>
      <c r="H18" s="15"/>
      <c r="M18" s="216"/>
      <c r="N18" s="218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</row>
    <row r="19" spans="1:28" ht="13.5" thickBot="1">
      <c r="A19" s="67"/>
      <c r="B19" s="120">
        <v>50095</v>
      </c>
      <c r="C19" s="11"/>
      <c r="D19" s="209" t="s">
        <v>13</v>
      </c>
      <c r="E19" s="68">
        <f>SUM(E20)</f>
        <v>200000</v>
      </c>
      <c r="F19" s="15"/>
      <c r="G19" s="129"/>
      <c r="H19" s="15"/>
      <c r="M19" s="216"/>
      <c r="N19" s="218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</row>
    <row r="20" spans="1:28" ht="39" thickBot="1">
      <c r="A20" s="67"/>
      <c r="C20" s="5">
        <v>6210</v>
      </c>
      <c r="D20" s="124" t="s">
        <v>25</v>
      </c>
      <c r="E20" s="68">
        <v>200000</v>
      </c>
      <c r="F20" s="15"/>
      <c r="G20" s="129"/>
      <c r="H20" s="15"/>
      <c r="M20" s="216"/>
      <c r="N20" s="218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</row>
    <row r="21" spans="1:28" ht="13.5" thickBot="1">
      <c r="A21" s="69">
        <v>600</v>
      </c>
      <c r="B21" s="70"/>
      <c r="C21" s="30"/>
      <c r="D21" s="61" t="s">
        <v>15</v>
      </c>
      <c r="E21" s="62">
        <f>SUM(E22,E24)</f>
        <v>3244000</v>
      </c>
      <c r="F21" s="14"/>
      <c r="G21" s="129"/>
      <c r="H21" s="14"/>
      <c r="M21" s="216"/>
      <c r="N21" s="218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</row>
    <row r="22" spans="1:28" ht="13.5" thickBot="1">
      <c r="A22" s="67"/>
      <c r="B22" s="69">
        <v>60004</v>
      </c>
      <c r="C22" s="30"/>
      <c r="D22" s="52" t="s">
        <v>16</v>
      </c>
      <c r="E22" s="62">
        <f>SUM(E23)</f>
        <v>2244000</v>
      </c>
      <c r="F22" s="14"/>
      <c r="G22" s="129"/>
      <c r="H22" s="14"/>
      <c r="M22" s="216"/>
      <c r="N22" s="218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</row>
    <row r="23" spans="1:28" ht="39" thickBot="1">
      <c r="A23" s="67"/>
      <c r="C23" s="31" t="s">
        <v>17</v>
      </c>
      <c r="D23" s="71" t="s">
        <v>18</v>
      </c>
      <c r="E23" s="68">
        <v>2244000</v>
      </c>
      <c r="F23" s="15"/>
      <c r="G23" s="129"/>
      <c r="H23" s="15"/>
      <c r="M23" s="216"/>
      <c r="N23" s="218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</row>
    <row r="24" spans="1:28" ht="13.5" thickBot="1">
      <c r="A24" s="67"/>
      <c r="B24" s="69">
        <v>60016</v>
      </c>
      <c r="C24" s="30"/>
      <c r="D24" s="111" t="s">
        <v>21</v>
      </c>
      <c r="E24" s="66">
        <f>SUM(E25:E26)</f>
        <v>1000000</v>
      </c>
      <c r="F24" s="14"/>
      <c r="G24" s="129"/>
      <c r="H24" s="14"/>
      <c r="M24" s="216"/>
      <c r="N24" s="218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</row>
    <row r="25" spans="1:28" ht="12.75">
      <c r="A25" s="67"/>
      <c r="C25" s="31" t="s">
        <v>19</v>
      </c>
      <c r="D25" s="71" t="s">
        <v>20</v>
      </c>
      <c r="E25" s="68">
        <v>750000</v>
      </c>
      <c r="F25" s="15"/>
      <c r="G25" s="129"/>
      <c r="H25" s="15"/>
      <c r="M25" s="216"/>
      <c r="N25" s="218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</row>
    <row r="26" spans="1:28" ht="39" thickBot="1">
      <c r="A26" s="67"/>
      <c r="C26" s="207" t="s">
        <v>144</v>
      </c>
      <c r="D26" s="42" t="s">
        <v>25</v>
      </c>
      <c r="E26" s="41">
        <v>250000</v>
      </c>
      <c r="F26" s="15"/>
      <c r="G26" s="129"/>
      <c r="H26" s="15"/>
      <c r="M26" s="216"/>
      <c r="N26" s="218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</row>
    <row r="27" spans="1:14" ht="12.75">
      <c r="A27" s="3"/>
      <c r="B27" s="81"/>
      <c r="C27" s="48"/>
      <c r="D27" s="50"/>
      <c r="E27" s="68"/>
      <c r="F27" s="15"/>
      <c r="G27" s="129"/>
      <c r="H27" s="15"/>
      <c r="M27" s="14"/>
      <c r="N27" s="14"/>
    </row>
    <row r="28" spans="1:28" ht="24.75" customHeight="1" thickBot="1">
      <c r="A28" s="78">
        <v>700</v>
      </c>
      <c r="B28" s="56"/>
      <c r="C28" s="36"/>
      <c r="D28" s="56" t="s">
        <v>22</v>
      </c>
      <c r="E28" s="57">
        <f>SUM(E29,E31,E36)</f>
        <v>7984724</v>
      </c>
      <c r="F28" s="14"/>
      <c r="G28" s="129"/>
      <c r="H28" s="14"/>
      <c r="M28" s="86"/>
      <c r="N28" s="86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</row>
    <row r="29" spans="1:28" ht="16.5" thickBot="1">
      <c r="A29" s="67"/>
      <c r="B29" s="69">
        <v>70001</v>
      </c>
      <c r="C29" s="30"/>
      <c r="D29" s="52" t="s">
        <v>23</v>
      </c>
      <c r="E29" s="62">
        <f>SUM(E30:E30)</f>
        <v>3110000</v>
      </c>
      <c r="F29" s="14"/>
      <c r="G29" s="129"/>
      <c r="H29" s="14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</row>
    <row r="30" spans="1:28" ht="39" thickBot="1">
      <c r="A30" s="67"/>
      <c r="C30" s="11">
        <v>6210</v>
      </c>
      <c r="D30" s="42" t="s">
        <v>25</v>
      </c>
      <c r="E30" s="41">
        <v>3110000</v>
      </c>
      <c r="F30" s="15"/>
      <c r="G30" s="129"/>
      <c r="H30" s="15"/>
      <c r="M30" s="216"/>
      <c r="N30" s="217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</row>
    <row r="31" spans="1:28" ht="13.5" thickBot="1">
      <c r="A31" s="67"/>
      <c r="B31" s="69">
        <v>70005</v>
      </c>
      <c r="C31" s="30"/>
      <c r="D31" s="52" t="s">
        <v>26</v>
      </c>
      <c r="E31" s="62">
        <f>SUM(E32:E35)</f>
        <v>400000</v>
      </c>
      <c r="F31" s="14"/>
      <c r="G31" s="129"/>
      <c r="H31" s="14"/>
      <c r="M31" s="216"/>
      <c r="N31" s="217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</row>
    <row r="32" spans="1:28" ht="12.75">
      <c r="A32" s="67"/>
      <c r="B32" s="1" t="s">
        <v>27</v>
      </c>
      <c r="C32" s="5">
        <v>4300</v>
      </c>
      <c r="D32" s="50" t="s">
        <v>14</v>
      </c>
      <c r="E32" s="68">
        <v>50000</v>
      </c>
      <c r="F32" s="15"/>
      <c r="G32" s="129"/>
      <c r="H32" s="15"/>
      <c r="M32" s="216"/>
      <c r="N32" s="217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</row>
    <row r="33" spans="1:28" ht="12.75">
      <c r="A33" s="67"/>
      <c r="C33" s="11">
        <v>4430</v>
      </c>
      <c r="D33" s="1" t="s">
        <v>28</v>
      </c>
      <c r="E33" s="41">
        <v>250000</v>
      </c>
      <c r="F33" s="15"/>
      <c r="G33" s="129"/>
      <c r="H33" s="15"/>
      <c r="M33" s="216"/>
      <c r="N33" s="218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</row>
    <row r="34" spans="1:28" ht="12.75">
      <c r="A34" s="67"/>
      <c r="C34" s="11">
        <v>4590</v>
      </c>
      <c r="D34" s="42" t="s">
        <v>29</v>
      </c>
      <c r="E34" s="41">
        <v>50000</v>
      </c>
      <c r="F34" s="15"/>
      <c r="G34" s="129"/>
      <c r="H34" s="15"/>
      <c r="M34" s="216"/>
      <c r="N34" s="218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</row>
    <row r="35" spans="1:28" ht="39" thickBot="1">
      <c r="A35" s="67"/>
      <c r="C35" s="207" t="s">
        <v>144</v>
      </c>
      <c r="D35" s="42" t="s">
        <v>25</v>
      </c>
      <c r="E35" s="41">
        <v>50000</v>
      </c>
      <c r="F35" s="15"/>
      <c r="G35" s="129"/>
      <c r="H35" s="15"/>
      <c r="M35" s="216"/>
      <c r="N35" s="218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</row>
    <row r="36" spans="1:28" ht="13.5" thickBot="1">
      <c r="A36" s="67"/>
      <c r="B36" s="108">
        <v>70095</v>
      </c>
      <c r="C36" s="210"/>
      <c r="D36" s="109" t="s">
        <v>13</v>
      </c>
      <c r="E36" s="110">
        <f>SUM(E37)</f>
        <v>4474724</v>
      </c>
      <c r="F36" s="15"/>
      <c r="G36" s="129"/>
      <c r="H36" s="15"/>
      <c r="M36" s="216"/>
      <c r="N36" s="218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</row>
    <row r="37" spans="1:28" ht="13.5" thickBot="1">
      <c r="A37" s="67"/>
      <c r="C37" s="207" t="s">
        <v>151</v>
      </c>
      <c r="D37" s="42" t="s">
        <v>14</v>
      </c>
      <c r="E37" s="41">
        <v>4474724</v>
      </c>
      <c r="F37" s="15"/>
      <c r="G37" s="129"/>
      <c r="H37" s="15"/>
      <c r="M37" s="216"/>
      <c r="N37" s="218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</row>
    <row r="38" spans="1:28" ht="13.5" thickBot="1">
      <c r="A38" s="39">
        <v>710</v>
      </c>
      <c r="B38" s="34"/>
      <c r="C38" s="30"/>
      <c r="D38" s="80" t="s">
        <v>31</v>
      </c>
      <c r="E38" s="62">
        <f>SUM(E39,E44,E47)</f>
        <v>380000</v>
      </c>
      <c r="F38" s="14"/>
      <c r="G38" s="129"/>
      <c r="H38" s="14"/>
      <c r="M38" s="216"/>
      <c r="N38" s="218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</row>
    <row r="39" spans="1:28" ht="31.5" customHeight="1" thickBot="1">
      <c r="A39" s="67"/>
      <c r="B39" s="69">
        <v>71004</v>
      </c>
      <c r="C39" s="30"/>
      <c r="D39" s="91" t="s">
        <v>32</v>
      </c>
      <c r="E39" s="62">
        <f>SUM(E40:E43)</f>
        <v>200000</v>
      </c>
      <c r="F39" s="14"/>
      <c r="G39" s="129"/>
      <c r="H39" s="14"/>
      <c r="M39" s="216"/>
      <c r="N39" s="218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</row>
    <row r="40" spans="1:28" ht="15.75" customHeight="1">
      <c r="A40" s="67"/>
      <c r="B40" s="64"/>
      <c r="C40" s="5">
        <v>4110</v>
      </c>
      <c r="D40" s="112" t="s">
        <v>134</v>
      </c>
      <c r="E40" s="66">
        <v>180</v>
      </c>
      <c r="F40" s="14"/>
      <c r="G40" s="129"/>
      <c r="H40" s="14"/>
      <c r="M40" s="216"/>
      <c r="N40" s="218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</row>
    <row r="41" spans="1:28" ht="14.25" customHeight="1">
      <c r="A41" s="67"/>
      <c r="B41" s="64"/>
      <c r="C41" s="11">
        <v>4120</v>
      </c>
      <c r="D41" s="112" t="s">
        <v>47</v>
      </c>
      <c r="E41" s="75">
        <v>30</v>
      </c>
      <c r="F41" s="14"/>
      <c r="G41" s="129"/>
      <c r="H41" s="14"/>
      <c r="M41" s="216"/>
      <c r="N41" s="218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</row>
    <row r="42" spans="1:28" ht="12.75">
      <c r="A42" s="67"/>
      <c r="B42" s="64"/>
      <c r="C42" s="11">
        <v>4170</v>
      </c>
      <c r="D42" s="112" t="s">
        <v>33</v>
      </c>
      <c r="E42" s="75">
        <v>14790</v>
      </c>
      <c r="F42" s="14"/>
      <c r="G42" s="129"/>
      <c r="H42" s="14"/>
      <c r="M42" s="216"/>
      <c r="N42" s="218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</row>
    <row r="43" spans="1:28" ht="13.5" thickBot="1">
      <c r="A43" s="67"/>
      <c r="C43" s="32">
        <v>4300</v>
      </c>
      <c r="D43" s="45" t="s">
        <v>14</v>
      </c>
      <c r="E43" s="43">
        <v>185000</v>
      </c>
      <c r="F43" s="15"/>
      <c r="G43" s="129"/>
      <c r="H43" s="15"/>
      <c r="M43" s="216"/>
      <c r="N43" s="218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</row>
    <row r="44" spans="1:28" ht="13.5" thickBot="1">
      <c r="A44" s="67"/>
      <c r="B44" s="69">
        <v>71013</v>
      </c>
      <c r="C44" s="11"/>
      <c r="D44" s="74" t="s">
        <v>34</v>
      </c>
      <c r="E44" s="75">
        <f>SUM(E45:E46)</f>
        <v>70000</v>
      </c>
      <c r="F44" s="14"/>
      <c r="G44" s="129"/>
      <c r="H44" s="14"/>
      <c r="M44" s="216"/>
      <c r="N44" s="218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</row>
    <row r="45" spans="1:28" ht="15">
      <c r="A45" s="67"/>
      <c r="C45" s="5">
        <v>4300</v>
      </c>
      <c r="D45" s="50" t="s">
        <v>14</v>
      </c>
      <c r="E45" s="68">
        <v>56000</v>
      </c>
      <c r="F45" s="15"/>
      <c r="G45" s="129"/>
      <c r="H45" s="15"/>
      <c r="M45" s="16"/>
      <c r="N45" s="16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</row>
    <row r="46" spans="1:14" ht="13.5" thickBot="1">
      <c r="A46" s="67"/>
      <c r="B46" s="45"/>
      <c r="C46" s="32">
        <v>4430</v>
      </c>
      <c r="D46" s="45" t="s">
        <v>28</v>
      </c>
      <c r="E46" s="43">
        <v>14000</v>
      </c>
      <c r="F46" s="15"/>
      <c r="G46" s="129"/>
      <c r="H46" s="15"/>
      <c r="M46" s="15"/>
      <c r="N46" s="15"/>
    </row>
    <row r="47" spans="1:14" ht="13.5" thickBot="1">
      <c r="A47" s="67"/>
      <c r="B47" s="72">
        <v>71035</v>
      </c>
      <c r="C47" s="30"/>
      <c r="D47" s="61" t="s">
        <v>35</v>
      </c>
      <c r="E47" s="62">
        <f>SUM(E48:E49)</f>
        <v>110000</v>
      </c>
      <c r="F47" s="14"/>
      <c r="G47" s="129"/>
      <c r="H47" s="14"/>
      <c r="M47" s="15"/>
      <c r="N47" s="15"/>
    </row>
    <row r="48" spans="1:28" ht="13.5" thickBot="1">
      <c r="A48" s="44"/>
      <c r="B48" s="61"/>
      <c r="C48" s="30">
        <v>2650</v>
      </c>
      <c r="D48" s="70" t="s">
        <v>20</v>
      </c>
      <c r="E48" s="110">
        <v>80000</v>
      </c>
      <c r="F48" s="15"/>
      <c r="G48" s="129"/>
      <c r="H48" s="15"/>
      <c r="M48" s="86"/>
      <c r="N48" s="86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</row>
    <row r="49" spans="1:28" ht="39" thickBot="1">
      <c r="A49" s="108"/>
      <c r="B49" s="70"/>
      <c r="C49" s="30">
        <v>6210</v>
      </c>
      <c r="D49" s="71" t="s">
        <v>25</v>
      </c>
      <c r="E49" s="110">
        <v>30000</v>
      </c>
      <c r="F49" s="15"/>
      <c r="G49" s="129"/>
      <c r="H49" s="15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</row>
    <row r="50" spans="1:28" ht="13.5" thickBot="1">
      <c r="A50" s="69">
        <v>750</v>
      </c>
      <c r="B50" s="61"/>
      <c r="C50" s="30"/>
      <c r="D50" s="61" t="s">
        <v>36</v>
      </c>
      <c r="E50" s="62">
        <f>SUM(E51,E58,E77)</f>
        <v>7340250</v>
      </c>
      <c r="F50" s="14"/>
      <c r="G50" s="129"/>
      <c r="H50" s="14"/>
      <c r="M50" s="216"/>
      <c r="N50" s="217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</row>
    <row r="51" spans="1:28" ht="13.5" thickBot="1">
      <c r="A51" s="67"/>
      <c r="B51" s="72">
        <v>75022</v>
      </c>
      <c r="C51" s="30"/>
      <c r="D51" s="82" t="s">
        <v>37</v>
      </c>
      <c r="E51" s="62">
        <f>SUM(E52:E57)</f>
        <v>350950</v>
      </c>
      <c r="F51" s="14"/>
      <c r="G51" s="129"/>
      <c r="H51" s="14"/>
      <c r="M51" s="216"/>
      <c r="N51" s="217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</row>
    <row r="52" spans="1:28" ht="12.75">
      <c r="A52" s="67"/>
      <c r="C52" s="5">
        <v>3030</v>
      </c>
      <c r="D52" s="1" t="s">
        <v>38</v>
      </c>
      <c r="E52" s="68">
        <v>324000</v>
      </c>
      <c r="F52" s="15"/>
      <c r="G52" s="129"/>
      <c r="H52" s="15"/>
      <c r="M52" s="216"/>
      <c r="N52" s="217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</row>
    <row r="53" spans="1:28" ht="12.75">
      <c r="A53" s="67"/>
      <c r="C53" s="11">
        <v>4210</v>
      </c>
      <c r="D53" s="1" t="s">
        <v>39</v>
      </c>
      <c r="E53" s="41">
        <v>15450</v>
      </c>
      <c r="F53" s="15"/>
      <c r="G53" s="129"/>
      <c r="H53" s="15"/>
      <c r="M53" s="216"/>
      <c r="N53" s="218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</row>
    <row r="54" spans="1:28" ht="12.75">
      <c r="A54" s="67"/>
      <c r="C54" s="11">
        <v>4300</v>
      </c>
      <c r="D54" s="1" t="s">
        <v>14</v>
      </c>
      <c r="E54" s="41">
        <v>9100</v>
      </c>
      <c r="F54" s="15"/>
      <c r="G54" s="129"/>
      <c r="H54" s="15"/>
      <c r="M54" s="216"/>
      <c r="N54" s="218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</row>
    <row r="55" spans="1:28" ht="12.75">
      <c r="A55" s="67"/>
      <c r="C55" s="11">
        <v>4410</v>
      </c>
      <c r="D55" s="1" t="s">
        <v>40</v>
      </c>
      <c r="E55" s="41">
        <v>200</v>
      </c>
      <c r="F55" s="15"/>
      <c r="G55" s="129"/>
      <c r="H55" s="15"/>
      <c r="M55" s="216"/>
      <c r="N55" s="218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</row>
    <row r="56" spans="1:28" ht="12.75">
      <c r="A56" s="67"/>
      <c r="C56" s="11">
        <v>4420</v>
      </c>
      <c r="D56" s="1" t="s">
        <v>41</v>
      </c>
      <c r="E56" s="41">
        <v>2000</v>
      </c>
      <c r="F56" s="15"/>
      <c r="G56" s="129"/>
      <c r="H56" s="15"/>
      <c r="M56" s="216"/>
      <c r="N56" s="218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</row>
    <row r="57" spans="1:28" ht="13.5" thickBot="1">
      <c r="A57" s="67"/>
      <c r="C57" s="11">
        <v>4430</v>
      </c>
      <c r="D57" s="1" t="s">
        <v>28</v>
      </c>
      <c r="E57" s="43">
        <v>200</v>
      </c>
      <c r="F57" s="15"/>
      <c r="G57" s="129"/>
      <c r="H57" s="15"/>
      <c r="M57" s="216"/>
      <c r="N57" s="218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</row>
    <row r="58" spans="1:28" ht="13.5" thickBot="1">
      <c r="A58" s="67"/>
      <c r="B58" s="72">
        <v>75023</v>
      </c>
      <c r="C58" s="30"/>
      <c r="D58" s="83" t="s">
        <v>42</v>
      </c>
      <c r="E58" s="84">
        <f>SUM(E59:E76)</f>
        <v>6518900</v>
      </c>
      <c r="F58" s="14"/>
      <c r="G58" s="129"/>
      <c r="H58" s="14"/>
      <c r="M58" s="216"/>
      <c r="N58" s="218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</row>
    <row r="59" spans="1:28" ht="12.75">
      <c r="A59" s="67"/>
      <c r="C59" s="5">
        <v>3020</v>
      </c>
      <c r="D59" s="50" t="s">
        <v>43</v>
      </c>
      <c r="E59" s="68">
        <v>16000</v>
      </c>
      <c r="F59" s="15"/>
      <c r="G59" s="129"/>
      <c r="H59" s="15"/>
      <c r="M59" s="216"/>
      <c r="N59" s="218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</row>
    <row r="60" spans="1:28" ht="12.75">
      <c r="A60" s="67"/>
      <c r="C60" s="11">
        <v>4010</v>
      </c>
      <c r="D60" s="1" t="s">
        <v>44</v>
      </c>
      <c r="E60" s="85">
        <v>3830000</v>
      </c>
      <c r="F60" s="89"/>
      <c r="G60" s="129"/>
      <c r="H60" s="89"/>
      <c r="M60" s="216"/>
      <c r="N60" s="218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</row>
    <row r="61" spans="1:28" ht="15">
      <c r="A61" s="67"/>
      <c r="C61" s="11">
        <v>4040</v>
      </c>
      <c r="D61" s="1" t="s">
        <v>45</v>
      </c>
      <c r="E61" s="41">
        <v>288000</v>
      </c>
      <c r="F61" s="15"/>
      <c r="G61" s="129"/>
      <c r="H61" s="15"/>
      <c r="M61" s="16"/>
      <c r="N61" s="16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</row>
    <row r="62" spans="1:14" ht="12.75">
      <c r="A62" s="67"/>
      <c r="C62" s="11">
        <v>4110</v>
      </c>
      <c r="D62" s="1" t="s">
        <v>46</v>
      </c>
      <c r="E62" s="41">
        <v>620250</v>
      </c>
      <c r="F62" s="15"/>
      <c r="G62" s="129"/>
      <c r="H62" s="15"/>
      <c r="M62" s="15"/>
      <c r="N62" s="15"/>
    </row>
    <row r="63" spans="1:14" ht="12.75">
      <c r="A63" s="67"/>
      <c r="C63" s="11">
        <v>4120</v>
      </c>
      <c r="D63" s="1" t="s">
        <v>47</v>
      </c>
      <c r="E63" s="41">
        <v>92040</v>
      </c>
      <c r="F63" s="15"/>
      <c r="G63" s="129"/>
      <c r="H63" s="15"/>
      <c r="M63" s="15"/>
      <c r="N63" s="15"/>
    </row>
    <row r="64" spans="1:14" ht="12.75">
      <c r="A64" s="67"/>
      <c r="C64" s="11">
        <v>4140</v>
      </c>
      <c r="D64" s="1" t="s">
        <v>48</v>
      </c>
      <c r="E64" s="41">
        <v>44400</v>
      </c>
      <c r="F64" s="15"/>
      <c r="G64" s="129"/>
      <c r="H64" s="15"/>
      <c r="M64" s="15"/>
      <c r="N64" s="15"/>
    </row>
    <row r="65" spans="1:14" ht="12.75">
      <c r="A65" s="67"/>
      <c r="C65" s="11">
        <v>4170</v>
      </c>
      <c r="D65" s="1" t="s">
        <v>33</v>
      </c>
      <c r="E65" s="41">
        <v>20450</v>
      </c>
      <c r="F65" s="15"/>
      <c r="G65" s="129"/>
      <c r="H65" s="15"/>
      <c r="I65" s="89"/>
      <c r="M65" s="15"/>
      <c r="N65" s="15"/>
    </row>
    <row r="66" spans="1:14" ht="12.75">
      <c r="A66" s="67"/>
      <c r="C66" s="11">
        <v>4210</v>
      </c>
      <c r="D66" s="1" t="s">
        <v>39</v>
      </c>
      <c r="E66" s="41">
        <v>397500</v>
      </c>
      <c r="F66" s="15"/>
      <c r="G66" s="129"/>
      <c r="H66" s="15"/>
      <c r="M66" s="15"/>
      <c r="N66" s="15"/>
    </row>
    <row r="67" spans="1:14" ht="12.75">
      <c r="A67" s="67"/>
      <c r="C67" s="11">
        <v>4260</v>
      </c>
      <c r="D67" s="1" t="s">
        <v>49</v>
      </c>
      <c r="E67" s="41">
        <v>190000</v>
      </c>
      <c r="F67" s="15"/>
      <c r="G67" s="129"/>
      <c r="H67" s="15"/>
      <c r="M67" s="15"/>
      <c r="N67" s="15"/>
    </row>
    <row r="68" spans="1:14" ht="12.75">
      <c r="A68" s="67"/>
      <c r="C68" s="11">
        <v>4270</v>
      </c>
      <c r="D68" s="1" t="s">
        <v>50</v>
      </c>
      <c r="E68" s="41">
        <v>153500</v>
      </c>
      <c r="F68" s="15"/>
      <c r="G68" s="129"/>
      <c r="H68" s="15"/>
      <c r="M68" s="86"/>
      <c r="N68" s="86"/>
    </row>
    <row r="69" spans="1:28" ht="12.75">
      <c r="A69" s="67"/>
      <c r="C69" s="11">
        <v>4280</v>
      </c>
      <c r="D69" s="1" t="s">
        <v>51</v>
      </c>
      <c r="E69" s="41">
        <v>4000</v>
      </c>
      <c r="F69" s="15"/>
      <c r="G69" s="129"/>
      <c r="H69" s="15"/>
      <c r="M69" s="86"/>
      <c r="N69" s="86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</row>
    <row r="70" spans="1:28" ht="15.75">
      <c r="A70" s="67"/>
      <c r="C70" s="11">
        <v>4300</v>
      </c>
      <c r="D70" s="1" t="s">
        <v>14</v>
      </c>
      <c r="E70" s="41">
        <v>663060</v>
      </c>
      <c r="F70" s="15"/>
      <c r="G70" s="129"/>
      <c r="H70" s="15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</row>
    <row r="71" spans="1:28" ht="15.75">
      <c r="A71" s="67"/>
      <c r="C71" s="11">
        <v>4350</v>
      </c>
      <c r="D71" s="1" t="s">
        <v>139</v>
      </c>
      <c r="E71" s="41">
        <v>15500</v>
      </c>
      <c r="F71" s="15"/>
      <c r="G71" s="129"/>
      <c r="H71" s="15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</row>
    <row r="72" spans="1:28" ht="12.75">
      <c r="A72" s="67"/>
      <c r="C72" s="11">
        <v>4410</v>
      </c>
      <c r="D72" s="1" t="s">
        <v>40</v>
      </c>
      <c r="E72" s="41">
        <v>23500</v>
      </c>
      <c r="F72" s="15"/>
      <c r="G72" s="129"/>
      <c r="H72" s="15"/>
      <c r="M72" s="216"/>
      <c r="N72" s="217"/>
      <c r="O72" s="215"/>
      <c r="P72" s="215"/>
      <c r="Q72" s="215"/>
      <c r="R72" s="215"/>
      <c r="S72" s="215"/>
      <c r="T72" s="215"/>
      <c r="U72" s="215"/>
      <c r="V72" s="215"/>
      <c r="W72" s="215"/>
      <c r="X72" s="215"/>
      <c r="Y72" s="215"/>
      <c r="Z72" s="215"/>
      <c r="AA72" s="215"/>
      <c r="AB72" s="215"/>
    </row>
    <row r="73" spans="1:28" ht="12.75">
      <c r="A73" s="67"/>
      <c r="C73" s="11">
        <v>4420</v>
      </c>
      <c r="D73" s="1" t="s">
        <v>41</v>
      </c>
      <c r="E73" s="41">
        <v>10000</v>
      </c>
      <c r="F73" s="15"/>
      <c r="G73" s="129"/>
      <c r="H73" s="15"/>
      <c r="M73" s="216"/>
      <c r="N73" s="217"/>
      <c r="O73" s="215"/>
      <c r="P73" s="215"/>
      <c r="Q73" s="215"/>
      <c r="R73" s="215"/>
      <c r="S73" s="215"/>
      <c r="T73" s="215"/>
      <c r="U73" s="215"/>
      <c r="V73" s="215"/>
      <c r="W73" s="215"/>
      <c r="X73" s="215"/>
      <c r="Y73" s="215"/>
      <c r="Z73" s="215"/>
      <c r="AA73" s="215"/>
      <c r="AB73" s="215"/>
    </row>
    <row r="74" spans="1:28" ht="12.75">
      <c r="A74" s="67"/>
      <c r="C74" s="11">
        <v>4430</v>
      </c>
      <c r="D74" s="1" t="s">
        <v>28</v>
      </c>
      <c r="E74" s="41">
        <v>45700</v>
      </c>
      <c r="F74" s="15"/>
      <c r="G74" s="129"/>
      <c r="H74" s="15"/>
      <c r="M74" s="216"/>
      <c r="N74" s="217"/>
      <c r="O74" s="215"/>
      <c r="P74" s="215"/>
      <c r="Q74" s="215"/>
      <c r="R74" s="215"/>
      <c r="S74" s="215"/>
      <c r="T74" s="215"/>
      <c r="U74" s="215"/>
      <c r="V74" s="215"/>
      <c r="W74" s="215"/>
      <c r="X74" s="215"/>
      <c r="Y74" s="215"/>
      <c r="Z74" s="215"/>
      <c r="AA74" s="215"/>
      <c r="AB74" s="215"/>
    </row>
    <row r="75" spans="1:28" ht="12.75">
      <c r="A75" s="67"/>
      <c r="C75" s="11">
        <v>4440</v>
      </c>
      <c r="D75" s="1" t="s">
        <v>52</v>
      </c>
      <c r="E75" s="41">
        <v>90000</v>
      </c>
      <c r="F75" s="15"/>
      <c r="G75" s="129"/>
      <c r="H75" s="15"/>
      <c r="M75" s="216"/>
      <c r="N75" s="218"/>
      <c r="O75" s="215"/>
      <c r="P75" s="215"/>
      <c r="Q75" s="215"/>
      <c r="R75" s="215"/>
      <c r="S75" s="215"/>
      <c r="T75" s="215"/>
      <c r="U75" s="215"/>
      <c r="V75" s="215"/>
      <c r="W75" s="215"/>
      <c r="X75" s="215"/>
      <c r="Y75" s="215"/>
      <c r="Z75" s="215"/>
      <c r="AA75" s="215"/>
      <c r="AB75" s="215"/>
    </row>
    <row r="76" spans="1:28" ht="13.5" thickBot="1">
      <c r="A76" s="67"/>
      <c r="C76" s="11">
        <v>6060</v>
      </c>
      <c r="D76" s="1" t="s">
        <v>30</v>
      </c>
      <c r="E76" s="43">
        <v>15000</v>
      </c>
      <c r="F76" s="15"/>
      <c r="G76" s="129"/>
      <c r="H76" s="15"/>
      <c r="M76" s="216"/>
      <c r="N76" s="218"/>
      <c r="O76" s="215"/>
      <c r="P76" s="215"/>
      <c r="Q76" s="215"/>
      <c r="R76" s="215"/>
      <c r="S76" s="215"/>
      <c r="T76" s="215"/>
      <c r="U76" s="215"/>
      <c r="V76" s="215"/>
      <c r="W76" s="215"/>
      <c r="X76" s="215"/>
      <c r="Y76" s="215"/>
      <c r="Z76" s="215"/>
      <c r="AA76" s="215"/>
      <c r="AB76" s="215"/>
    </row>
    <row r="77" spans="1:28" ht="13.5" thickBot="1">
      <c r="A77" s="67"/>
      <c r="B77" s="69">
        <v>75095</v>
      </c>
      <c r="C77" s="30"/>
      <c r="D77" s="72" t="s">
        <v>53</v>
      </c>
      <c r="E77" s="62">
        <f>SUM(E78:E84)</f>
        <v>470400</v>
      </c>
      <c r="F77" s="14"/>
      <c r="G77" s="129"/>
      <c r="H77" s="14"/>
      <c r="M77" s="216"/>
      <c r="N77" s="218"/>
      <c r="O77" s="215"/>
      <c r="P77" s="215"/>
      <c r="Q77" s="215"/>
      <c r="R77" s="215"/>
      <c r="S77" s="215"/>
      <c r="T77" s="215"/>
      <c r="U77" s="215"/>
      <c r="V77" s="215"/>
      <c r="W77" s="215"/>
      <c r="X77" s="215"/>
      <c r="Y77" s="215"/>
      <c r="Z77" s="215"/>
      <c r="AA77" s="215"/>
      <c r="AB77" s="215"/>
    </row>
    <row r="78" spans="1:28" ht="12.75">
      <c r="A78" s="67"/>
      <c r="B78" s="64"/>
      <c r="C78" s="5">
        <v>3020</v>
      </c>
      <c r="D78" s="4" t="s">
        <v>43</v>
      </c>
      <c r="E78" s="68">
        <v>25000</v>
      </c>
      <c r="F78" s="15"/>
      <c r="G78" s="129"/>
      <c r="H78" s="15"/>
      <c r="M78" s="216"/>
      <c r="N78" s="218"/>
      <c r="O78" s="215"/>
      <c r="P78" s="215"/>
      <c r="Q78" s="215"/>
      <c r="R78" s="215"/>
      <c r="S78" s="215"/>
      <c r="T78" s="215"/>
      <c r="U78" s="215"/>
      <c r="V78" s="215"/>
      <c r="W78" s="215"/>
      <c r="X78" s="215"/>
      <c r="Y78" s="215"/>
      <c r="Z78" s="215"/>
      <c r="AA78" s="215"/>
      <c r="AB78" s="215"/>
    </row>
    <row r="79" spans="1:28" ht="12.75">
      <c r="A79" s="67"/>
      <c r="B79" s="64"/>
      <c r="C79" s="11">
        <v>4170</v>
      </c>
      <c r="D79" s="46" t="s">
        <v>33</v>
      </c>
      <c r="E79" s="41">
        <v>6400</v>
      </c>
      <c r="F79" s="15"/>
      <c r="G79" s="129"/>
      <c r="H79" s="15"/>
      <c r="M79" s="216"/>
      <c r="N79" s="218"/>
      <c r="O79" s="215"/>
      <c r="P79" s="215"/>
      <c r="Q79" s="215"/>
      <c r="R79" s="215"/>
      <c r="S79" s="215"/>
      <c r="T79" s="215"/>
      <c r="U79" s="215"/>
      <c r="V79" s="215"/>
      <c r="W79" s="215"/>
      <c r="X79" s="215"/>
      <c r="Y79" s="215"/>
      <c r="Z79" s="215"/>
      <c r="AA79" s="215"/>
      <c r="AB79" s="215"/>
    </row>
    <row r="80" spans="1:28" ht="12.75">
      <c r="A80" s="67"/>
      <c r="B80" s="64"/>
      <c r="C80" s="11">
        <v>4210</v>
      </c>
      <c r="D80" s="46" t="s">
        <v>39</v>
      </c>
      <c r="E80" s="41">
        <v>55000</v>
      </c>
      <c r="F80" s="15"/>
      <c r="G80" s="129"/>
      <c r="H80" s="15"/>
      <c r="M80" s="216"/>
      <c r="N80" s="218"/>
      <c r="O80" s="215"/>
      <c r="P80" s="215"/>
      <c r="Q80" s="215"/>
      <c r="R80" s="215"/>
      <c r="S80" s="215"/>
      <c r="T80" s="215"/>
      <c r="U80" s="215"/>
      <c r="V80" s="215"/>
      <c r="W80" s="215"/>
      <c r="X80" s="215"/>
      <c r="Y80" s="215"/>
      <c r="Z80" s="215"/>
      <c r="AA80" s="215"/>
      <c r="AB80" s="215"/>
    </row>
    <row r="81" spans="1:28" ht="15">
      <c r="A81" s="67"/>
      <c r="B81" s="64"/>
      <c r="C81" s="11">
        <v>4300</v>
      </c>
      <c r="D81" s="46" t="s">
        <v>14</v>
      </c>
      <c r="E81" s="41">
        <v>280000</v>
      </c>
      <c r="F81" s="15"/>
      <c r="G81" s="129"/>
      <c r="H81" s="15"/>
      <c r="M81" s="16"/>
      <c r="N81" s="16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</row>
    <row r="82" spans="1:28" ht="15">
      <c r="A82" s="67"/>
      <c r="B82" s="64"/>
      <c r="C82" s="11">
        <v>4350</v>
      </c>
      <c r="D82" s="1" t="s">
        <v>139</v>
      </c>
      <c r="E82" s="41">
        <v>20000</v>
      </c>
      <c r="F82" s="15"/>
      <c r="G82" s="129"/>
      <c r="H82" s="15"/>
      <c r="M82" s="16"/>
      <c r="N82" s="16"/>
      <c r="O82" s="87"/>
      <c r="P82" s="87"/>
      <c r="Q82" s="87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</row>
    <row r="83" spans="1:16" ht="13.5" customHeight="1">
      <c r="A83" s="67"/>
      <c r="C83" s="11">
        <v>4430</v>
      </c>
      <c r="D83" s="46" t="s">
        <v>28</v>
      </c>
      <c r="E83" s="41">
        <v>19000</v>
      </c>
      <c r="F83" s="15"/>
      <c r="G83" s="129"/>
      <c r="H83" s="15"/>
      <c r="M83" s="15"/>
      <c r="N83" s="15"/>
      <c r="P83" s="89"/>
    </row>
    <row r="84" spans="1:14" ht="13.5" customHeight="1" thickBot="1">
      <c r="A84" s="67"/>
      <c r="C84" s="11">
        <v>6060</v>
      </c>
      <c r="D84" s="46" t="s">
        <v>30</v>
      </c>
      <c r="E84" s="41">
        <v>65000</v>
      </c>
      <c r="F84" s="15"/>
      <c r="G84" s="129"/>
      <c r="H84" s="15"/>
      <c r="M84" s="15"/>
      <c r="N84" s="15"/>
    </row>
    <row r="85" spans="1:14" ht="13.5" thickBot="1">
      <c r="A85" s="69">
        <v>754</v>
      </c>
      <c r="B85" s="61"/>
      <c r="C85" s="30"/>
      <c r="D85" s="72" t="s">
        <v>54</v>
      </c>
      <c r="E85" s="62">
        <f>SUM(E86,E88,E90,E94)</f>
        <v>1586500</v>
      </c>
      <c r="F85" s="14"/>
      <c r="G85" s="129"/>
      <c r="H85" s="14"/>
      <c r="M85" s="15"/>
      <c r="N85" s="15"/>
    </row>
    <row r="86" spans="1:14" ht="13.5" thickBot="1">
      <c r="A86" s="94"/>
      <c r="B86" s="72">
        <v>75405</v>
      </c>
      <c r="C86" s="30"/>
      <c r="D86" s="72" t="s">
        <v>154</v>
      </c>
      <c r="E86" s="62">
        <f>SUM(E87)</f>
        <v>200000</v>
      </c>
      <c r="F86" s="14"/>
      <c r="G86" s="129"/>
      <c r="H86" s="14"/>
      <c r="M86" s="15"/>
      <c r="N86" s="15"/>
    </row>
    <row r="87" spans="1:14" ht="26.25" thickBot="1">
      <c r="A87" s="94"/>
      <c r="B87" s="61"/>
      <c r="C87" s="30">
        <v>6170</v>
      </c>
      <c r="D87" s="98" t="s">
        <v>153</v>
      </c>
      <c r="E87" s="62">
        <v>200000</v>
      </c>
      <c r="F87" s="14"/>
      <c r="G87" s="129"/>
      <c r="H87" s="14"/>
      <c r="M87" s="15"/>
      <c r="N87" s="15"/>
    </row>
    <row r="88" spans="1:14" ht="13.5" thickBot="1">
      <c r="A88" s="67"/>
      <c r="B88" s="69">
        <v>75412</v>
      </c>
      <c r="C88" s="30"/>
      <c r="D88" s="82" t="s">
        <v>55</v>
      </c>
      <c r="E88" s="62">
        <f>SUM(E89)</f>
        <v>85000</v>
      </c>
      <c r="F88" s="14"/>
      <c r="G88" s="129"/>
      <c r="H88" s="14"/>
      <c r="M88" s="15"/>
      <c r="N88" s="15"/>
    </row>
    <row r="89" spans="1:14" ht="26.25" thickBot="1">
      <c r="A89" s="67"/>
      <c r="C89" s="5">
        <v>2820</v>
      </c>
      <c r="D89" s="42" t="s">
        <v>82</v>
      </c>
      <c r="E89" s="68">
        <v>85000</v>
      </c>
      <c r="F89" s="15"/>
      <c r="G89" s="129"/>
      <c r="H89" s="15"/>
      <c r="M89" s="15"/>
      <c r="N89" s="15"/>
    </row>
    <row r="90" spans="1:28" ht="27.75" customHeight="1" thickBot="1">
      <c r="A90" s="67"/>
      <c r="B90" s="388">
        <v>75414</v>
      </c>
      <c r="C90" s="389"/>
      <c r="D90" s="390" t="s">
        <v>56</v>
      </c>
      <c r="E90" s="391">
        <f>SUM(E91:E93)</f>
        <v>23000</v>
      </c>
      <c r="F90" s="393"/>
      <c r="G90" s="394"/>
      <c r="H90" s="14"/>
      <c r="M90" s="86"/>
      <c r="N90" s="86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</row>
    <row r="91" spans="1:28" ht="15.75">
      <c r="A91" s="67"/>
      <c r="B91" s="64"/>
      <c r="C91" s="11">
        <v>4210</v>
      </c>
      <c r="D91" s="1" t="s">
        <v>39</v>
      </c>
      <c r="E91" s="41">
        <v>13000</v>
      </c>
      <c r="F91" s="15"/>
      <c r="G91" s="129"/>
      <c r="H91" s="15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</row>
    <row r="92" spans="1:28" ht="12.75">
      <c r="A92" s="67"/>
      <c r="B92" s="64"/>
      <c r="C92" s="11">
        <v>4260</v>
      </c>
      <c r="D92" s="1" t="s">
        <v>49</v>
      </c>
      <c r="E92" s="41">
        <v>2000</v>
      </c>
      <c r="F92" s="15"/>
      <c r="G92" s="129"/>
      <c r="H92" s="15"/>
      <c r="M92" s="216"/>
      <c r="N92" s="217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</row>
    <row r="93" spans="1:28" ht="13.5" thickBot="1">
      <c r="A93" s="67"/>
      <c r="C93" s="32">
        <v>4300</v>
      </c>
      <c r="D93" s="45" t="s">
        <v>14</v>
      </c>
      <c r="E93" s="43">
        <v>8000</v>
      </c>
      <c r="F93" s="15"/>
      <c r="G93" s="129"/>
      <c r="H93" s="15"/>
      <c r="M93" s="216"/>
      <c r="N93" s="217"/>
      <c r="O93" s="215"/>
      <c r="P93" s="215"/>
      <c r="Q93" s="215"/>
      <c r="R93" s="215"/>
      <c r="S93" s="215"/>
      <c r="T93" s="215"/>
      <c r="U93" s="215"/>
      <c r="V93" s="215"/>
      <c r="W93" s="215"/>
      <c r="X93" s="215"/>
      <c r="Y93" s="215"/>
      <c r="Z93" s="215"/>
      <c r="AA93" s="215"/>
      <c r="AB93" s="215"/>
    </row>
    <row r="94" spans="1:28" ht="13.5" thickBot="1">
      <c r="A94" s="67"/>
      <c r="B94" s="69">
        <v>75416</v>
      </c>
      <c r="C94" s="30"/>
      <c r="D94" s="82" t="s">
        <v>57</v>
      </c>
      <c r="E94" s="62">
        <f>SUM(E95:E103,E104:E106)</f>
        <v>1278500</v>
      </c>
      <c r="F94" s="14"/>
      <c r="G94" s="129"/>
      <c r="H94" s="14"/>
      <c r="M94" s="216"/>
      <c r="N94" s="217"/>
      <c r="O94" s="215"/>
      <c r="P94" s="215"/>
      <c r="Q94" s="215"/>
      <c r="R94" s="215"/>
      <c r="S94" s="215"/>
      <c r="T94" s="215"/>
      <c r="U94" s="215"/>
      <c r="V94" s="215"/>
      <c r="W94" s="215"/>
      <c r="X94" s="215"/>
      <c r="Y94" s="215"/>
      <c r="Z94" s="215"/>
      <c r="AA94" s="215"/>
      <c r="AB94" s="215"/>
    </row>
    <row r="95" spans="1:28" ht="12.75">
      <c r="A95" s="67"/>
      <c r="C95" s="5">
        <v>3020</v>
      </c>
      <c r="D95" s="1" t="s">
        <v>43</v>
      </c>
      <c r="E95" s="68">
        <v>50000</v>
      </c>
      <c r="F95" s="15"/>
      <c r="G95" s="129"/>
      <c r="H95" s="15"/>
      <c r="M95" s="216"/>
      <c r="N95" s="218"/>
      <c r="O95" s="215"/>
      <c r="P95" s="215"/>
      <c r="Q95" s="215"/>
      <c r="R95" s="215"/>
      <c r="S95" s="215"/>
      <c r="T95" s="215"/>
      <c r="U95" s="215"/>
      <c r="V95" s="215"/>
      <c r="W95" s="215"/>
      <c r="X95" s="215"/>
      <c r="Y95" s="215"/>
      <c r="Z95" s="215"/>
      <c r="AA95" s="215"/>
      <c r="AB95" s="215"/>
    </row>
    <row r="96" spans="1:28" ht="12.75">
      <c r="A96" s="67"/>
      <c r="C96" s="11">
        <v>4010</v>
      </c>
      <c r="D96" s="1" t="s">
        <v>44</v>
      </c>
      <c r="E96" s="41">
        <v>706000</v>
      </c>
      <c r="F96" s="15"/>
      <c r="G96" s="129"/>
      <c r="H96" s="15"/>
      <c r="M96" s="216"/>
      <c r="N96" s="218"/>
      <c r="O96" s="215"/>
      <c r="P96" s="215"/>
      <c r="Q96" s="215"/>
      <c r="R96" s="215"/>
      <c r="S96" s="215"/>
      <c r="T96" s="215"/>
      <c r="U96" s="215"/>
      <c r="V96" s="215"/>
      <c r="W96" s="215"/>
      <c r="X96" s="215"/>
      <c r="Y96" s="215"/>
      <c r="Z96" s="215"/>
      <c r="AA96" s="215"/>
      <c r="AB96" s="215"/>
    </row>
    <row r="97" spans="1:28" ht="12.75">
      <c r="A97" s="67"/>
      <c r="C97" s="11">
        <v>4040</v>
      </c>
      <c r="D97" s="1" t="s">
        <v>45</v>
      </c>
      <c r="E97" s="41">
        <v>55000</v>
      </c>
      <c r="F97" s="15"/>
      <c r="G97" s="129"/>
      <c r="H97" s="15"/>
      <c r="I97" s="89"/>
      <c r="M97" s="216"/>
      <c r="N97" s="218"/>
      <c r="O97" s="215"/>
      <c r="P97" s="215"/>
      <c r="Q97" s="215"/>
      <c r="R97" s="215"/>
      <c r="S97" s="215"/>
      <c r="T97" s="215"/>
      <c r="U97" s="215"/>
      <c r="V97" s="215"/>
      <c r="W97" s="215"/>
      <c r="X97" s="215"/>
      <c r="Y97" s="215"/>
      <c r="Z97" s="215"/>
      <c r="AA97" s="215"/>
      <c r="AB97" s="215"/>
    </row>
    <row r="98" spans="1:28" ht="12.75">
      <c r="A98" s="67"/>
      <c r="C98" s="11">
        <v>4110</v>
      </c>
      <c r="D98" s="1" t="s">
        <v>46</v>
      </c>
      <c r="E98" s="41">
        <v>120000</v>
      </c>
      <c r="F98" s="15"/>
      <c r="G98" s="129"/>
      <c r="H98" s="15"/>
      <c r="M98" s="216"/>
      <c r="N98" s="218"/>
      <c r="O98" s="215"/>
      <c r="P98" s="215"/>
      <c r="Q98" s="215"/>
      <c r="R98" s="215"/>
      <c r="S98" s="215"/>
      <c r="T98" s="215"/>
      <c r="U98" s="215"/>
      <c r="V98" s="215"/>
      <c r="W98" s="215"/>
      <c r="X98" s="215"/>
      <c r="Y98" s="215"/>
      <c r="Z98" s="215"/>
      <c r="AA98" s="215"/>
      <c r="AB98" s="215"/>
    </row>
    <row r="99" spans="1:28" ht="12.75">
      <c r="A99" s="67"/>
      <c r="C99" s="11">
        <v>4120</v>
      </c>
      <c r="D99" s="1" t="s">
        <v>47</v>
      </c>
      <c r="E99" s="41">
        <v>17000</v>
      </c>
      <c r="F99" s="15"/>
      <c r="G99" s="129"/>
      <c r="H99" s="15"/>
      <c r="M99" s="216"/>
      <c r="N99" s="218"/>
      <c r="O99" s="215"/>
      <c r="P99" s="215"/>
      <c r="Q99" s="215"/>
      <c r="R99" s="215"/>
      <c r="S99" s="215"/>
      <c r="T99" s="215"/>
      <c r="U99" s="215"/>
      <c r="V99" s="215"/>
      <c r="W99" s="215"/>
      <c r="X99" s="215"/>
      <c r="Y99" s="215"/>
      <c r="Z99" s="215"/>
      <c r="AA99" s="215"/>
      <c r="AB99" s="215"/>
    </row>
    <row r="100" spans="1:28" ht="12.75">
      <c r="A100" s="67"/>
      <c r="C100" s="11">
        <v>4210</v>
      </c>
      <c r="D100" s="1" t="s">
        <v>39</v>
      </c>
      <c r="E100" s="41">
        <v>89000</v>
      </c>
      <c r="F100" s="15"/>
      <c r="G100" s="129"/>
      <c r="H100" s="15"/>
      <c r="M100" s="216"/>
      <c r="N100" s="218"/>
      <c r="O100" s="215"/>
      <c r="P100" s="215"/>
      <c r="Q100" s="215"/>
      <c r="R100" s="215"/>
      <c r="S100" s="215"/>
      <c r="T100" s="215"/>
      <c r="U100" s="215"/>
      <c r="V100" s="215"/>
      <c r="W100" s="215"/>
      <c r="X100" s="215"/>
      <c r="Y100" s="215"/>
      <c r="Z100" s="215"/>
      <c r="AA100" s="215"/>
      <c r="AB100" s="215"/>
    </row>
    <row r="101" spans="1:28" ht="15">
      <c r="A101" s="67"/>
      <c r="C101" s="11">
        <v>4270</v>
      </c>
      <c r="D101" s="1" t="s">
        <v>50</v>
      </c>
      <c r="E101" s="41">
        <v>6000</v>
      </c>
      <c r="F101" s="15"/>
      <c r="G101" s="129"/>
      <c r="H101" s="15"/>
      <c r="M101" s="16"/>
      <c r="N101" s="16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</row>
    <row r="102" spans="1:14" ht="12.75">
      <c r="A102" s="67"/>
      <c r="C102" s="11">
        <v>4280</v>
      </c>
      <c r="D102" s="1" t="s">
        <v>51</v>
      </c>
      <c r="E102" s="41">
        <v>4000</v>
      </c>
      <c r="F102" s="15"/>
      <c r="G102" s="129"/>
      <c r="H102" s="15"/>
      <c r="M102" s="15"/>
      <c r="N102" s="15"/>
    </row>
    <row r="103" spans="1:14" ht="12.75">
      <c r="A103" s="67"/>
      <c r="C103" s="11">
        <v>4300</v>
      </c>
      <c r="D103" s="1" t="s">
        <v>137</v>
      </c>
      <c r="E103" s="41">
        <v>200000</v>
      </c>
      <c r="F103" s="15"/>
      <c r="G103" s="129"/>
      <c r="H103" s="15"/>
      <c r="M103" s="15"/>
      <c r="N103" s="15"/>
    </row>
    <row r="104" spans="1:28" ht="12.75">
      <c r="A104" s="67"/>
      <c r="C104" s="11">
        <v>4410</v>
      </c>
      <c r="D104" s="1" t="s">
        <v>40</v>
      </c>
      <c r="E104" s="41">
        <v>1000</v>
      </c>
      <c r="F104" s="15"/>
      <c r="G104" s="129"/>
      <c r="H104" s="15"/>
      <c r="M104" s="86"/>
      <c r="N104" s="86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</row>
    <row r="105" spans="1:28" ht="15.75">
      <c r="A105" s="67"/>
      <c r="C105" s="11">
        <v>4430</v>
      </c>
      <c r="D105" s="1" t="s">
        <v>28</v>
      </c>
      <c r="E105" s="41">
        <v>12500</v>
      </c>
      <c r="F105" s="15"/>
      <c r="G105" s="129"/>
      <c r="H105" s="15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</row>
    <row r="106" spans="1:28" ht="13.5" thickBot="1">
      <c r="A106" s="44"/>
      <c r="B106" s="45"/>
      <c r="C106" s="32">
        <v>4440</v>
      </c>
      <c r="D106" s="45" t="s">
        <v>52</v>
      </c>
      <c r="E106" s="43">
        <v>18000</v>
      </c>
      <c r="F106" s="15"/>
      <c r="G106" s="129"/>
      <c r="H106" s="15"/>
      <c r="M106" s="216"/>
      <c r="N106" s="217"/>
      <c r="O106" s="215"/>
      <c r="P106" s="215"/>
      <c r="Q106" s="215"/>
      <c r="R106" s="215"/>
      <c r="S106" s="215"/>
      <c r="T106" s="215"/>
      <c r="U106" s="215"/>
      <c r="V106" s="215"/>
      <c r="W106" s="215"/>
      <c r="X106" s="215"/>
      <c r="Y106" s="215"/>
      <c r="Z106" s="215"/>
      <c r="AA106" s="215"/>
      <c r="AB106" s="215"/>
    </row>
    <row r="107" spans="1:28" ht="51.75" thickBot="1">
      <c r="A107" s="69">
        <v>756</v>
      </c>
      <c r="B107" s="70"/>
      <c r="C107" s="30"/>
      <c r="D107" s="91" t="s">
        <v>58</v>
      </c>
      <c r="E107" s="62">
        <f>SUM(E108)</f>
        <v>27000</v>
      </c>
      <c r="F107" s="14"/>
      <c r="G107" s="129"/>
      <c r="H107" s="14"/>
      <c r="M107" s="216"/>
      <c r="N107" s="217"/>
      <c r="O107" s="215"/>
      <c r="P107" s="215"/>
      <c r="Q107" s="215"/>
      <c r="R107" s="215"/>
      <c r="S107" s="215"/>
      <c r="T107" s="215"/>
      <c r="U107" s="215"/>
      <c r="V107" s="215"/>
      <c r="W107" s="215"/>
      <c r="X107" s="215"/>
      <c r="Y107" s="215"/>
      <c r="Z107" s="215"/>
      <c r="AA107" s="215"/>
      <c r="AB107" s="215"/>
    </row>
    <row r="108" spans="1:28" ht="26.25" thickBot="1">
      <c r="A108" s="67"/>
      <c r="B108" s="92">
        <v>75647</v>
      </c>
      <c r="C108" s="32"/>
      <c r="D108" s="93" t="s">
        <v>59</v>
      </c>
      <c r="E108" s="57">
        <f>SUM(E109)</f>
        <v>27000</v>
      </c>
      <c r="F108" s="14"/>
      <c r="G108" s="129"/>
      <c r="H108" s="14"/>
      <c r="M108" s="216"/>
      <c r="N108" s="218"/>
      <c r="O108" s="215"/>
      <c r="P108" s="215"/>
      <c r="Q108" s="215"/>
      <c r="R108" s="215"/>
      <c r="S108" s="215"/>
      <c r="T108" s="215"/>
      <c r="U108" s="215"/>
      <c r="V108" s="215"/>
      <c r="W108" s="215"/>
      <c r="X108" s="215"/>
      <c r="Y108" s="215"/>
      <c r="Z108" s="215"/>
      <c r="AA108" s="215"/>
      <c r="AB108" s="215"/>
    </row>
    <row r="109" spans="1:28" ht="13.5" thickBot="1">
      <c r="A109" s="67"/>
      <c r="C109" s="11">
        <v>4300</v>
      </c>
      <c r="D109" s="46" t="s">
        <v>14</v>
      </c>
      <c r="E109" s="41">
        <v>27000</v>
      </c>
      <c r="F109" s="15"/>
      <c r="G109" s="129"/>
      <c r="H109" s="15"/>
      <c r="M109" s="216"/>
      <c r="N109" s="218"/>
      <c r="O109" s="215"/>
      <c r="P109" s="215"/>
      <c r="Q109" s="215"/>
      <c r="R109" s="215"/>
      <c r="S109" s="215"/>
      <c r="T109" s="215"/>
      <c r="U109" s="215"/>
      <c r="V109" s="215"/>
      <c r="W109" s="215"/>
      <c r="X109" s="215"/>
      <c r="Y109" s="215"/>
      <c r="Z109" s="215"/>
      <c r="AA109" s="215"/>
      <c r="AB109" s="215"/>
    </row>
    <row r="110" spans="1:28" ht="13.5" thickBot="1">
      <c r="A110" s="69">
        <v>757</v>
      </c>
      <c r="B110" s="61"/>
      <c r="C110" s="30"/>
      <c r="D110" s="72" t="s">
        <v>60</v>
      </c>
      <c r="E110" s="62">
        <f>SUM(E111,E113)</f>
        <v>598677</v>
      </c>
      <c r="F110" s="14"/>
      <c r="G110" s="129"/>
      <c r="H110" s="14"/>
      <c r="M110" s="216"/>
      <c r="N110" s="218"/>
      <c r="O110" s="215"/>
      <c r="P110" s="215"/>
      <c r="Q110" s="215"/>
      <c r="R110" s="215"/>
      <c r="S110" s="215"/>
      <c r="T110" s="215"/>
      <c r="U110" s="215"/>
      <c r="V110" s="215"/>
      <c r="W110" s="215"/>
      <c r="X110" s="215"/>
      <c r="Y110" s="215"/>
      <c r="Z110" s="215"/>
      <c r="AA110" s="215"/>
      <c r="AB110" s="215"/>
    </row>
    <row r="111" spans="1:28" ht="26.25" thickBot="1">
      <c r="A111" s="94"/>
      <c r="B111" s="69">
        <v>75702</v>
      </c>
      <c r="C111" s="5"/>
      <c r="D111" s="95" t="s">
        <v>61</v>
      </c>
      <c r="E111" s="66">
        <f>SUM(E112:E112)</f>
        <v>492800</v>
      </c>
      <c r="F111" s="14"/>
      <c r="G111" s="129"/>
      <c r="H111" s="14"/>
      <c r="M111" s="216"/>
      <c r="N111" s="218"/>
      <c r="O111" s="215"/>
      <c r="P111" s="215"/>
      <c r="Q111" s="215"/>
      <c r="R111" s="215"/>
      <c r="S111" s="215"/>
      <c r="T111" s="215"/>
      <c r="U111" s="215"/>
      <c r="V111" s="215"/>
      <c r="W111" s="215"/>
      <c r="X111" s="215"/>
      <c r="Y111" s="215"/>
      <c r="Z111" s="215"/>
      <c r="AA111" s="215"/>
      <c r="AB111" s="215"/>
    </row>
    <row r="112" spans="1:28" ht="26.25" thickBot="1">
      <c r="A112" s="94"/>
      <c r="B112" s="64"/>
      <c r="C112" s="33">
        <v>8070</v>
      </c>
      <c r="D112" s="96" t="s">
        <v>62</v>
      </c>
      <c r="E112" s="68">
        <v>492800</v>
      </c>
      <c r="F112" s="15"/>
      <c r="G112" s="129"/>
      <c r="H112" s="15"/>
      <c r="M112" s="216"/>
      <c r="N112" s="218"/>
      <c r="O112" s="215"/>
      <c r="P112" s="215"/>
      <c r="Q112" s="215"/>
      <c r="R112" s="215"/>
      <c r="S112" s="215"/>
      <c r="T112" s="215"/>
      <c r="U112" s="215"/>
      <c r="V112" s="215"/>
      <c r="W112" s="215"/>
      <c r="X112" s="215"/>
      <c r="Y112" s="215"/>
      <c r="Z112" s="215"/>
      <c r="AA112" s="215"/>
      <c r="AB112" s="215"/>
    </row>
    <row r="113" spans="1:28" ht="39" thickBot="1">
      <c r="A113" s="94"/>
      <c r="B113" s="97">
        <v>75704</v>
      </c>
      <c r="C113" s="30"/>
      <c r="D113" s="98" t="s">
        <v>63</v>
      </c>
      <c r="E113" s="62">
        <f>SUM(E114)</f>
        <v>105877</v>
      </c>
      <c r="F113" s="14"/>
      <c r="G113" s="129"/>
      <c r="H113" s="14"/>
      <c r="M113" s="216"/>
      <c r="N113" s="218"/>
      <c r="O113" s="215"/>
      <c r="P113" s="215"/>
      <c r="Q113" s="215"/>
      <c r="R113" s="215"/>
      <c r="S113" s="215"/>
      <c r="T113" s="215"/>
      <c r="U113" s="215"/>
      <c r="V113" s="215"/>
      <c r="W113" s="215"/>
      <c r="X113" s="215"/>
      <c r="Y113" s="215"/>
      <c r="Z113" s="215"/>
      <c r="AA113" s="215"/>
      <c r="AB113" s="215"/>
    </row>
    <row r="114" spans="1:28" ht="27.75" customHeight="1" thickBot="1">
      <c r="A114" s="94"/>
      <c r="B114" s="81"/>
      <c r="C114" s="5">
        <v>8020</v>
      </c>
      <c r="D114" s="99" t="s">
        <v>64</v>
      </c>
      <c r="E114" s="68">
        <v>105877</v>
      </c>
      <c r="F114" s="15"/>
      <c r="G114" s="129"/>
      <c r="H114" s="15"/>
      <c r="M114" s="16"/>
      <c r="N114" s="16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</row>
    <row r="115" spans="1:14" ht="13.5" customHeight="1" thickBot="1">
      <c r="A115" s="69">
        <v>758</v>
      </c>
      <c r="B115" s="61"/>
      <c r="C115" s="30"/>
      <c r="D115" s="98" t="s">
        <v>65</v>
      </c>
      <c r="E115" s="62">
        <f>SUM(E116)</f>
        <v>200000</v>
      </c>
      <c r="F115" s="14"/>
      <c r="G115" s="129"/>
      <c r="H115" s="14"/>
      <c r="M115" s="15"/>
      <c r="N115" s="15"/>
    </row>
    <row r="116" spans="1:28" ht="14.25" customHeight="1" thickBot="1">
      <c r="A116" s="67"/>
      <c r="B116" s="69">
        <v>75818</v>
      </c>
      <c r="C116" s="30"/>
      <c r="D116" s="82" t="s">
        <v>66</v>
      </c>
      <c r="E116" s="62">
        <f>SUM(E117)</f>
        <v>200000</v>
      </c>
      <c r="F116" s="14"/>
      <c r="G116" s="129"/>
      <c r="H116" s="14"/>
      <c r="M116" s="16"/>
      <c r="N116" s="16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</row>
    <row r="117" spans="1:8" ht="13.5" thickBot="1">
      <c r="A117" s="67"/>
      <c r="C117" s="5">
        <v>4810</v>
      </c>
      <c r="D117" s="4" t="s">
        <v>67</v>
      </c>
      <c r="E117" s="68">
        <v>200000</v>
      </c>
      <c r="F117" s="15"/>
      <c r="G117" s="129"/>
      <c r="H117" s="15"/>
    </row>
    <row r="118" spans="1:16" ht="13.5" thickBot="1">
      <c r="A118" s="69">
        <v>801</v>
      </c>
      <c r="B118" s="81"/>
      <c r="C118" s="5"/>
      <c r="D118" s="72" t="s">
        <v>68</v>
      </c>
      <c r="E118" s="62">
        <f>SUM(E119,E138,E164,E145,E184,E187,E189)</f>
        <v>21713133</v>
      </c>
      <c r="F118" s="14"/>
      <c r="G118" s="129"/>
      <c r="H118" s="14"/>
      <c r="P118" s="89"/>
    </row>
    <row r="119" spans="1:16" ht="28.5" customHeight="1" thickBot="1">
      <c r="A119" s="3"/>
      <c r="B119" s="69">
        <v>80101</v>
      </c>
      <c r="C119" s="35"/>
      <c r="D119" s="111" t="s">
        <v>69</v>
      </c>
      <c r="E119" s="62">
        <f>SUM(E120:E137)</f>
        <v>9243719</v>
      </c>
      <c r="F119" s="14"/>
      <c r="G119" s="129"/>
      <c r="H119" s="14"/>
      <c r="N119" s="100"/>
      <c r="O119" s="88"/>
      <c r="P119" s="88"/>
    </row>
    <row r="120" spans="1:16" ht="15">
      <c r="A120" s="67"/>
      <c r="B120" s="64"/>
      <c r="C120" s="11">
        <v>2650</v>
      </c>
      <c r="D120" s="42" t="s">
        <v>70</v>
      </c>
      <c r="E120" s="68">
        <v>100000</v>
      </c>
      <c r="F120" s="15"/>
      <c r="G120" s="129"/>
      <c r="H120" s="15"/>
      <c r="N120" s="100"/>
      <c r="O120" s="88"/>
      <c r="P120" s="88"/>
    </row>
    <row r="121" spans="1:16" ht="15">
      <c r="A121" s="67"/>
      <c r="C121" s="11">
        <v>3020</v>
      </c>
      <c r="D121" s="1" t="s">
        <v>43</v>
      </c>
      <c r="E121" s="41">
        <v>23709</v>
      </c>
      <c r="F121" s="15"/>
      <c r="G121" s="129"/>
      <c r="H121" s="15"/>
      <c r="N121" s="101"/>
      <c r="O121" s="88"/>
      <c r="P121" s="88"/>
    </row>
    <row r="122" spans="1:16" ht="15">
      <c r="A122" s="67"/>
      <c r="C122" s="11">
        <v>4010</v>
      </c>
      <c r="D122" s="1" t="s">
        <v>44</v>
      </c>
      <c r="E122" s="41">
        <v>4301439</v>
      </c>
      <c r="F122" s="15"/>
      <c r="G122" s="129"/>
      <c r="H122" s="15"/>
      <c r="N122" s="101"/>
      <c r="O122" s="88"/>
      <c r="P122" s="88"/>
    </row>
    <row r="123" spans="1:16" ht="15">
      <c r="A123" s="67"/>
      <c r="C123" s="11">
        <v>4040</v>
      </c>
      <c r="D123" s="1" t="s">
        <v>45</v>
      </c>
      <c r="E123" s="41">
        <v>355273</v>
      </c>
      <c r="F123" s="15"/>
      <c r="G123" s="129"/>
      <c r="H123" s="15"/>
      <c r="N123" s="101"/>
      <c r="O123" s="88"/>
      <c r="P123" s="76"/>
    </row>
    <row r="124" spans="1:16" ht="12.75">
      <c r="A124" s="67"/>
      <c r="C124" s="11">
        <v>4110</v>
      </c>
      <c r="D124" s="1" t="s">
        <v>46</v>
      </c>
      <c r="E124" s="41">
        <v>794038</v>
      </c>
      <c r="F124" s="15"/>
      <c r="G124" s="129"/>
      <c r="H124" s="15"/>
      <c r="P124" s="102"/>
    </row>
    <row r="125" spans="1:28" ht="15">
      <c r="A125" s="67"/>
      <c r="C125" s="11">
        <v>4120</v>
      </c>
      <c r="D125" s="1" t="s">
        <v>47</v>
      </c>
      <c r="E125" s="41">
        <v>108135</v>
      </c>
      <c r="F125" s="15"/>
      <c r="G125" s="129"/>
      <c r="H125" s="15"/>
      <c r="N125" s="101"/>
      <c r="O125" s="103"/>
      <c r="P125" s="104"/>
      <c r="Q125" s="104"/>
      <c r="R125" s="105"/>
      <c r="S125" s="87"/>
      <c r="T125" s="106"/>
      <c r="U125" s="87"/>
      <c r="V125" s="87"/>
      <c r="W125" s="87"/>
      <c r="X125" s="87"/>
      <c r="Y125" s="87"/>
      <c r="Z125" s="87"/>
      <c r="AA125" s="87"/>
      <c r="AB125" s="87"/>
    </row>
    <row r="126" spans="1:16" ht="15">
      <c r="A126" s="67"/>
      <c r="C126" s="11">
        <v>4140</v>
      </c>
      <c r="D126" s="1" t="s">
        <v>48</v>
      </c>
      <c r="E126" s="41">
        <v>14000</v>
      </c>
      <c r="F126" s="15"/>
      <c r="G126" s="129"/>
      <c r="H126" s="15"/>
      <c r="O126" s="100"/>
      <c r="P126" s="107"/>
    </row>
    <row r="127" spans="1:21" ht="15">
      <c r="A127" s="67"/>
      <c r="C127" s="11">
        <v>4170</v>
      </c>
      <c r="D127" s="1" t="s">
        <v>33</v>
      </c>
      <c r="E127" s="41">
        <v>25400</v>
      </c>
      <c r="F127" s="15"/>
      <c r="G127" s="129"/>
      <c r="H127" s="15"/>
      <c r="N127" s="101"/>
      <c r="O127" s="88"/>
      <c r="P127" s="76"/>
      <c r="U127" s="89"/>
    </row>
    <row r="128" spans="1:8" ht="12.75">
      <c r="A128" s="67"/>
      <c r="C128" s="11">
        <v>4210</v>
      </c>
      <c r="D128" s="1" t="s">
        <v>39</v>
      </c>
      <c r="E128" s="41">
        <v>149200</v>
      </c>
      <c r="F128" s="15"/>
      <c r="G128" s="129"/>
      <c r="H128" s="15"/>
    </row>
    <row r="129" spans="1:8" ht="12.75">
      <c r="A129" s="67"/>
      <c r="C129" s="11">
        <v>4240</v>
      </c>
      <c r="D129" s="1" t="s">
        <v>149</v>
      </c>
      <c r="E129" s="41">
        <v>6000</v>
      </c>
      <c r="F129" s="15"/>
      <c r="G129" s="129"/>
      <c r="H129" s="15"/>
    </row>
    <row r="130" spans="1:8" ht="12.75">
      <c r="A130" s="67"/>
      <c r="C130" s="11">
        <v>4260</v>
      </c>
      <c r="D130" s="1" t="s">
        <v>49</v>
      </c>
      <c r="E130" s="41">
        <v>302000</v>
      </c>
      <c r="F130" s="15"/>
      <c r="G130" s="129"/>
      <c r="H130" s="15"/>
    </row>
    <row r="131" spans="1:8" ht="12.75">
      <c r="A131" s="67"/>
      <c r="C131" s="11">
        <v>4270</v>
      </c>
      <c r="D131" s="1" t="s">
        <v>50</v>
      </c>
      <c r="E131" s="41">
        <v>26000</v>
      </c>
      <c r="F131" s="15"/>
      <c r="G131" s="129"/>
      <c r="H131" s="15"/>
    </row>
    <row r="132" spans="1:8" ht="12.75">
      <c r="A132" s="67"/>
      <c r="C132" s="11">
        <v>4280</v>
      </c>
      <c r="D132" s="1" t="s">
        <v>51</v>
      </c>
      <c r="E132" s="41">
        <v>7000</v>
      </c>
      <c r="F132" s="15"/>
      <c r="G132" s="129"/>
      <c r="H132" s="15"/>
    </row>
    <row r="133" spans="1:8" ht="12.75">
      <c r="A133" s="67"/>
      <c r="C133" s="11">
        <v>4300</v>
      </c>
      <c r="D133" s="1" t="s">
        <v>14</v>
      </c>
      <c r="E133" s="41">
        <v>83186</v>
      </c>
      <c r="F133" s="15"/>
      <c r="G133" s="129"/>
      <c r="H133" s="15"/>
    </row>
    <row r="134" spans="1:8" ht="12.75">
      <c r="A134" s="67"/>
      <c r="C134" s="11">
        <v>4350</v>
      </c>
      <c r="D134" s="1" t="s">
        <v>139</v>
      </c>
      <c r="E134" s="41">
        <v>3840</v>
      </c>
      <c r="F134" s="15"/>
      <c r="G134" s="129"/>
      <c r="H134" s="15"/>
    </row>
    <row r="135" spans="1:8" ht="12.75">
      <c r="A135" s="67"/>
      <c r="C135" s="11">
        <v>4410</v>
      </c>
      <c r="D135" s="1" t="s">
        <v>40</v>
      </c>
      <c r="E135" s="41">
        <v>500</v>
      </c>
      <c r="F135" s="15"/>
      <c r="G135" s="129"/>
      <c r="H135" s="15"/>
    </row>
    <row r="136" spans="1:8" ht="12.75">
      <c r="A136" s="67"/>
      <c r="C136" s="11">
        <v>4440</v>
      </c>
      <c r="D136" s="1" t="s">
        <v>52</v>
      </c>
      <c r="E136" s="41">
        <v>343999</v>
      </c>
      <c r="F136" s="15"/>
      <c r="G136" s="129"/>
      <c r="H136" s="15"/>
    </row>
    <row r="137" spans="1:8" ht="39" thickBot="1">
      <c r="A137" s="67"/>
      <c r="C137" s="11">
        <v>6210</v>
      </c>
      <c r="D137" s="42" t="s">
        <v>71</v>
      </c>
      <c r="E137" s="41">
        <v>2600000</v>
      </c>
      <c r="F137" s="15"/>
      <c r="G137" s="129"/>
      <c r="H137" s="15"/>
    </row>
    <row r="138" spans="1:8" ht="13.5" thickBot="1">
      <c r="A138" s="67"/>
      <c r="B138" s="108">
        <v>80103</v>
      </c>
      <c r="C138" s="35"/>
      <c r="D138" s="109" t="s">
        <v>145</v>
      </c>
      <c r="E138" s="110">
        <f>SUM(E139:E144)</f>
        <v>66579</v>
      </c>
      <c r="F138" s="15"/>
      <c r="G138" s="129"/>
      <c r="H138" s="15"/>
    </row>
    <row r="139" spans="1:8" ht="12.75">
      <c r="A139" s="67"/>
      <c r="C139" s="5">
        <v>4010</v>
      </c>
      <c r="D139" s="42" t="s">
        <v>44</v>
      </c>
      <c r="E139" s="68">
        <v>48133</v>
      </c>
      <c r="F139" s="15"/>
      <c r="G139" s="129"/>
      <c r="H139" s="15"/>
    </row>
    <row r="140" spans="1:8" ht="12.75">
      <c r="A140" s="67"/>
      <c r="C140" s="11">
        <v>4040</v>
      </c>
      <c r="D140" s="42" t="s">
        <v>45</v>
      </c>
      <c r="E140" s="41">
        <v>4240</v>
      </c>
      <c r="F140" s="15"/>
      <c r="G140" s="129"/>
      <c r="H140" s="15"/>
    </row>
    <row r="141" spans="1:8" ht="12.75">
      <c r="A141" s="67"/>
      <c r="C141" s="11">
        <v>4110</v>
      </c>
      <c r="D141" s="42" t="s">
        <v>146</v>
      </c>
      <c r="E141" s="41">
        <v>9485</v>
      </c>
      <c r="F141" s="15"/>
      <c r="G141" s="129"/>
      <c r="H141" s="15"/>
    </row>
    <row r="142" spans="1:8" ht="12.75">
      <c r="A142" s="67"/>
      <c r="C142" s="11">
        <v>4120</v>
      </c>
      <c r="D142" s="42" t="s">
        <v>47</v>
      </c>
      <c r="E142" s="41">
        <v>1292</v>
      </c>
      <c r="F142" s="15"/>
      <c r="G142" s="129"/>
      <c r="H142" s="15"/>
    </row>
    <row r="143" spans="1:8" ht="12.75">
      <c r="A143" s="67"/>
      <c r="C143" s="11">
        <v>4210</v>
      </c>
      <c r="D143" s="42" t="s">
        <v>39</v>
      </c>
      <c r="E143" s="41">
        <v>750</v>
      </c>
      <c r="F143" s="15"/>
      <c r="G143" s="129"/>
      <c r="H143" s="15"/>
    </row>
    <row r="144" spans="1:8" ht="13.5" thickBot="1">
      <c r="A144" s="67"/>
      <c r="C144" s="32">
        <v>4440</v>
      </c>
      <c r="D144" s="42" t="s">
        <v>52</v>
      </c>
      <c r="E144" s="43">
        <v>2679</v>
      </c>
      <c r="F144" s="15"/>
      <c r="G144" s="129"/>
      <c r="H144" s="15"/>
    </row>
    <row r="145" spans="1:8" ht="13.5" thickBot="1">
      <c r="A145" s="67"/>
      <c r="B145" s="69">
        <v>80104</v>
      </c>
      <c r="C145" s="35"/>
      <c r="D145" s="111" t="s">
        <v>72</v>
      </c>
      <c r="E145" s="84">
        <f>SUM(E146:E163)</f>
        <v>6078885</v>
      </c>
      <c r="F145" s="14"/>
      <c r="G145" s="129"/>
      <c r="H145" s="14"/>
    </row>
    <row r="146" spans="1:8" ht="38.25">
      <c r="A146" s="67"/>
      <c r="B146" s="64"/>
      <c r="C146" s="11">
        <v>2310</v>
      </c>
      <c r="D146" s="42" t="s">
        <v>143</v>
      </c>
      <c r="E146" s="66">
        <v>15000</v>
      </c>
      <c r="F146" s="14"/>
      <c r="G146" s="129"/>
      <c r="H146" s="14"/>
    </row>
    <row r="147" spans="1:8" ht="12.75">
      <c r="A147" s="67"/>
      <c r="B147" s="64"/>
      <c r="C147" s="11">
        <v>2650</v>
      </c>
      <c r="D147" s="42" t="s">
        <v>70</v>
      </c>
      <c r="E147" s="41">
        <v>150000</v>
      </c>
      <c r="F147" s="15"/>
      <c r="G147" s="129"/>
      <c r="H147" s="15"/>
    </row>
    <row r="148" spans="1:9" ht="12.75">
      <c r="A148" s="67"/>
      <c r="C148" s="11">
        <v>3020</v>
      </c>
      <c r="D148" s="1" t="s">
        <v>43</v>
      </c>
      <c r="E148" s="41">
        <v>14500</v>
      </c>
      <c r="F148" s="15"/>
      <c r="G148" s="129"/>
      <c r="H148" s="15"/>
      <c r="I148" s="89"/>
    </row>
    <row r="149" spans="1:8" ht="12.75">
      <c r="A149" s="67"/>
      <c r="C149" s="11">
        <v>4010</v>
      </c>
      <c r="D149" s="1" t="s">
        <v>44</v>
      </c>
      <c r="E149" s="41">
        <v>2660000</v>
      </c>
      <c r="F149" s="15"/>
      <c r="G149" s="129"/>
      <c r="H149" s="15"/>
    </row>
    <row r="150" spans="1:8" ht="12.75">
      <c r="A150" s="67"/>
      <c r="C150" s="11">
        <v>4040</v>
      </c>
      <c r="D150" s="1" t="s">
        <v>45</v>
      </c>
      <c r="E150" s="41">
        <v>212183</v>
      </c>
      <c r="F150" s="15"/>
      <c r="G150" s="129"/>
      <c r="H150" s="15"/>
    </row>
    <row r="151" spans="1:8" ht="12.75">
      <c r="A151" s="67"/>
      <c r="C151" s="11">
        <v>4110</v>
      </c>
      <c r="D151" s="1" t="s">
        <v>46</v>
      </c>
      <c r="E151" s="41">
        <v>503521</v>
      </c>
      <c r="F151" s="15"/>
      <c r="G151" s="129"/>
      <c r="H151" s="15"/>
    </row>
    <row r="152" spans="1:8" ht="12.75">
      <c r="A152" s="67"/>
      <c r="C152" s="11">
        <v>4120</v>
      </c>
      <c r="D152" s="1" t="s">
        <v>47</v>
      </c>
      <c r="E152" s="41">
        <v>68571</v>
      </c>
      <c r="F152" s="15"/>
      <c r="G152" s="129"/>
      <c r="H152" s="15"/>
    </row>
    <row r="153" spans="1:8" ht="12.75">
      <c r="A153" s="67"/>
      <c r="C153" s="11">
        <v>4210</v>
      </c>
      <c r="D153" s="1" t="s">
        <v>39</v>
      </c>
      <c r="E153" s="41">
        <v>97900</v>
      </c>
      <c r="F153" s="15"/>
      <c r="G153" s="129"/>
      <c r="H153" s="15"/>
    </row>
    <row r="154" spans="1:8" ht="12.75">
      <c r="A154" s="67"/>
      <c r="C154" s="11">
        <v>4220</v>
      </c>
      <c r="D154" s="1" t="s">
        <v>73</v>
      </c>
      <c r="E154" s="41">
        <v>467896</v>
      </c>
      <c r="F154" s="15"/>
      <c r="G154" s="129"/>
      <c r="H154" s="15"/>
    </row>
    <row r="155" spans="1:8" ht="13.5" thickBot="1">
      <c r="A155" s="44"/>
      <c r="B155" s="45"/>
      <c r="C155" s="32">
        <v>4240</v>
      </c>
      <c r="D155" s="45" t="s">
        <v>138</v>
      </c>
      <c r="E155" s="43">
        <v>8000</v>
      </c>
      <c r="F155" s="15"/>
      <c r="G155" s="129"/>
      <c r="H155" s="15"/>
    </row>
    <row r="156" spans="1:8" ht="12.75">
      <c r="A156" s="3"/>
      <c r="B156" s="50"/>
      <c r="C156" s="5">
        <v>4260</v>
      </c>
      <c r="D156" s="50" t="s">
        <v>49</v>
      </c>
      <c r="E156" s="68">
        <v>431000</v>
      </c>
      <c r="F156" s="15"/>
      <c r="G156" s="129"/>
      <c r="H156" s="15"/>
    </row>
    <row r="157" spans="1:8" ht="12.75">
      <c r="A157" s="67"/>
      <c r="C157" s="11">
        <v>4270</v>
      </c>
      <c r="D157" s="1" t="s">
        <v>50</v>
      </c>
      <c r="E157" s="41">
        <v>48100</v>
      </c>
      <c r="F157" s="15"/>
      <c r="G157" s="129"/>
      <c r="H157" s="15"/>
    </row>
    <row r="158" spans="1:8" ht="12.75">
      <c r="A158" s="67"/>
      <c r="C158" s="11">
        <v>4280</v>
      </c>
      <c r="D158" s="1" t="s">
        <v>51</v>
      </c>
      <c r="E158" s="41">
        <v>12000</v>
      </c>
      <c r="F158" s="15"/>
      <c r="G158" s="129"/>
      <c r="H158" s="15"/>
    </row>
    <row r="159" spans="1:8" ht="12.75">
      <c r="A159" s="67"/>
      <c r="C159" s="11">
        <v>4300</v>
      </c>
      <c r="D159" s="1" t="s">
        <v>14</v>
      </c>
      <c r="E159" s="41">
        <v>104500</v>
      </c>
      <c r="F159" s="15"/>
      <c r="G159" s="129"/>
      <c r="H159" s="15"/>
    </row>
    <row r="160" spans="1:8" ht="12.75">
      <c r="A160" s="67"/>
      <c r="C160" s="11">
        <v>4350</v>
      </c>
      <c r="D160" s="1" t="s">
        <v>139</v>
      </c>
      <c r="E160" s="41">
        <v>6000</v>
      </c>
      <c r="F160" s="15"/>
      <c r="G160" s="129"/>
      <c r="H160" s="15"/>
    </row>
    <row r="161" spans="1:8" ht="12.75">
      <c r="A161" s="67"/>
      <c r="C161" s="11">
        <v>4410</v>
      </c>
      <c r="D161" s="1" t="s">
        <v>40</v>
      </c>
      <c r="E161" s="41">
        <v>1600</v>
      </c>
      <c r="F161" s="15"/>
      <c r="G161" s="129"/>
      <c r="H161" s="15"/>
    </row>
    <row r="162" spans="1:8" ht="12.75">
      <c r="A162" s="67"/>
      <c r="C162" s="11">
        <v>4440</v>
      </c>
      <c r="D162" s="1" t="s">
        <v>52</v>
      </c>
      <c r="E162" s="41">
        <v>203114</v>
      </c>
      <c r="F162" s="15"/>
      <c r="G162" s="129"/>
      <c r="H162" s="15"/>
    </row>
    <row r="163" spans="1:8" ht="39" thickBot="1">
      <c r="A163" s="67"/>
      <c r="C163" s="11">
        <v>6210</v>
      </c>
      <c r="D163" s="42" t="s">
        <v>25</v>
      </c>
      <c r="E163" s="41">
        <v>1075000</v>
      </c>
      <c r="F163" s="15"/>
      <c r="G163" s="129"/>
      <c r="H163" s="15"/>
    </row>
    <row r="164" spans="1:8" ht="13.5" thickBot="1">
      <c r="A164" s="67"/>
      <c r="B164" s="72">
        <v>80110</v>
      </c>
      <c r="C164" s="30"/>
      <c r="D164" s="111" t="s">
        <v>74</v>
      </c>
      <c r="E164" s="62">
        <f>SUM(E165:E183)</f>
        <v>5838609</v>
      </c>
      <c r="F164" s="14"/>
      <c r="G164" s="129"/>
      <c r="H164" s="14"/>
    </row>
    <row r="165" spans="1:8" ht="12.75">
      <c r="A165" s="67"/>
      <c r="B165" s="64"/>
      <c r="C165" s="5">
        <v>2650</v>
      </c>
      <c r="D165" s="42" t="s">
        <v>70</v>
      </c>
      <c r="E165" s="68">
        <v>100000</v>
      </c>
      <c r="F165" s="15"/>
      <c r="G165" s="129"/>
      <c r="H165" s="15"/>
    </row>
    <row r="166" spans="1:8" ht="12.75">
      <c r="A166" s="67"/>
      <c r="C166" s="11">
        <v>3020</v>
      </c>
      <c r="D166" s="1" t="s">
        <v>43</v>
      </c>
      <c r="E166" s="41">
        <v>16000</v>
      </c>
      <c r="F166" s="15"/>
      <c r="G166" s="129"/>
      <c r="H166" s="15"/>
    </row>
    <row r="167" spans="1:8" ht="12.75">
      <c r="A167" s="67"/>
      <c r="C167" s="11">
        <v>4010</v>
      </c>
      <c r="D167" s="1" t="s">
        <v>44</v>
      </c>
      <c r="E167" s="41">
        <v>2789749</v>
      </c>
      <c r="F167" s="15"/>
      <c r="G167" s="129"/>
      <c r="H167" s="15"/>
    </row>
    <row r="168" spans="1:8" ht="12.75">
      <c r="A168" s="67"/>
      <c r="C168" s="11">
        <v>4040</v>
      </c>
      <c r="D168" s="1" t="s">
        <v>45</v>
      </c>
      <c r="E168" s="41">
        <v>232974</v>
      </c>
      <c r="F168" s="15"/>
      <c r="G168" s="129"/>
      <c r="H168" s="15"/>
    </row>
    <row r="169" spans="1:8" ht="12.75">
      <c r="A169" s="67"/>
      <c r="C169" s="11">
        <v>4110</v>
      </c>
      <c r="D169" s="1" t="s">
        <v>46</v>
      </c>
      <c r="E169" s="41">
        <v>502826</v>
      </c>
      <c r="F169" s="15"/>
      <c r="G169" s="129"/>
      <c r="H169" s="15"/>
    </row>
    <row r="170" spans="1:8" ht="12.75">
      <c r="A170" s="67"/>
      <c r="C170" s="11">
        <v>4120</v>
      </c>
      <c r="D170" s="1" t="s">
        <v>47</v>
      </c>
      <c r="E170" s="41">
        <v>68477</v>
      </c>
      <c r="F170" s="15"/>
      <c r="G170" s="129"/>
      <c r="H170" s="15"/>
    </row>
    <row r="171" spans="1:8" ht="12.75">
      <c r="A171" s="67"/>
      <c r="C171" s="11">
        <v>4140</v>
      </c>
      <c r="D171" s="1" t="s">
        <v>75</v>
      </c>
      <c r="E171" s="41">
        <v>18100</v>
      </c>
      <c r="F171" s="15"/>
      <c r="G171" s="129"/>
      <c r="H171" s="15"/>
    </row>
    <row r="172" spans="1:8" ht="12.75">
      <c r="A172" s="67"/>
      <c r="C172" s="11">
        <v>4170</v>
      </c>
      <c r="D172" s="1" t="s">
        <v>33</v>
      </c>
      <c r="E172" s="41">
        <v>25200</v>
      </c>
      <c r="F172" s="15"/>
      <c r="G172" s="129"/>
      <c r="H172" s="15"/>
    </row>
    <row r="173" spans="1:8" ht="12.75">
      <c r="A173" s="67"/>
      <c r="C173" s="11">
        <v>4210</v>
      </c>
      <c r="D173" s="1" t="s">
        <v>39</v>
      </c>
      <c r="E173" s="41">
        <v>41700</v>
      </c>
      <c r="F173" s="15"/>
      <c r="G173" s="129"/>
      <c r="H173" s="15"/>
    </row>
    <row r="174" spans="1:8" ht="12.75">
      <c r="A174" s="67"/>
      <c r="C174" s="11">
        <v>4240</v>
      </c>
      <c r="D174" s="1" t="s">
        <v>138</v>
      </c>
      <c r="E174" s="41">
        <v>6000</v>
      </c>
      <c r="F174" s="15"/>
      <c r="G174" s="129"/>
      <c r="H174" s="15"/>
    </row>
    <row r="175" spans="1:8" ht="12.75">
      <c r="A175" s="67"/>
      <c r="C175" s="11">
        <v>4260</v>
      </c>
      <c r="D175" s="1" t="s">
        <v>49</v>
      </c>
      <c r="E175" s="41">
        <v>537500</v>
      </c>
      <c r="F175" s="15"/>
      <c r="G175" s="129"/>
      <c r="H175" s="15"/>
    </row>
    <row r="176" spans="1:8" ht="12.75">
      <c r="A176" s="67"/>
      <c r="C176" s="11">
        <v>4270</v>
      </c>
      <c r="D176" s="1" t="s">
        <v>50</v>
      </c>
      <c r="E176" s="41">
        <v>32000</v>
      </c>
      <c r="F176" s="15"/>
      <c r="G176" s="129"/>
      <c r="H176" s="15"/>
    </row>
    <row r="177" spans="1:8" ht="12.75">
      <c r="A177" s="67"/>
      <c r="C177" s="11">
        <v>4280</v>
      </c>
      <c r="D177" s="1" t="s">
        <v>51</v>
      </c>
      <c r="E177" s="41">
        <v>8000</v>
      </c>
      <c r="F177" s="15"/>
      <c r="G177" s="129"/>
      <c r="H177" s="15"/>
    </row>
    <row r="178" spans="1:8" ht="12.75">
      <c r="A178" s="67"/>
      <c r="C178" s="11">
        <v>4300</v>
      </c>
      <c r="D178" s="1" t="s">
        <v>14</v>
      </c>
      <c r="E178" s="41">
        <v>110590</v>
      </c>
      <c r="F178" s="15"/>
      <c r="G178" s="129"/>
      <c r="H178" s="15"/>
    </row>
    <row r="179" spans="1:8" ht="12.75">
      <c r="A179" s="67"/>
      <c r="C179" s="11">
        <v>4350</v>
      </c>
      <c r="D179" s="1" t="s">
        <v>139</v>
      </c>
      <c r="E179" s="41">
        <v>10400</v>
      </c>
      <c r="F179" s="15"/>
      <c r="G179" s="129"/>
      <c r="H179" s="15"/>
    </row>
    <row r="180" spans="1:8" ht="12.75">
      <c r="A180" s="67"/>
      <c r="C180" s="11">
        <v>4410</v>
      </c>
      <c r="D180" s="1" t="s">
        <v>40</v>
      </c>
      <c r="E180" s="41">
        <v>900</v>
      </c>
      <c r="F180" s="15"/>
      <c r="G180" s="129"/>
      <c r="H180" s="15"/>
    </row>
    <row r="181" spans="1:8" ht="12.75">
      <c r="A181" s="67"/>
      <c r="C181" s="11">
        <v>4430</v>
      </c>
      <c r="D181" s="1" t="s">
        <v>28</v>
      </c>
      <c r="E181" s="41">
        <v>3000</v>
      </c>
      <c r="F181" s="15"/>
      <c r="G181" s="129"/>
      <c r="H181" s="15"/>
    </row>
    <row r="182" spans="1:8" ht="12.75">
      <c r="A182" s="67"/>
      <c r="C182" s="11">
        <v>4440</v>
      </c>
      <c r="D182" s="1" t="s">
        <v>52</v>
      </c>
      <c r="E182" s="41">
        <v>235193</v>
      </c>
      <c r="F182" s="15"/>
      <c r="G182" s="129"/>
      <c r="H182" s="15"/>
    </row>
    <row r="183" spans="1:8" ht="39" thickBot="1">
      <c r="A183" s="67"/>
      <c r="C183" s="11">
        <v>6210</v>
      </c>
      <c r="D183" s="42" t="s">
        <v>25</v>
      </c>
      <c r="E183" s="41">
        <v>1100000</v>
      </c>
      <c r="F183" s="15"/>
      <c r="G183" s="129"/>
      <c r="H183" s="15"/>
    </row>
    <row r="184" spans="1:8" ht="13.5" thickBot="1">
      <c r="A184" s="67"/>
      <c r="B184" s="72">
        <v>80145</v>
      </c>
      <c r="C184" s="30"/>
      <c r="D184" s="91" t="s">
        <v>76</v>
      </c>
      <c r="E184" s="62">
        <f>SUM(E185:E186)</f>
        <v>2000</v>
      </c>
      <c r="F184" s="14"/>
      <c r="G184" s="129"/>
      <c r="H184" s="14"/>
    </row>
    <row r="185" spans="1:8" ht="12.75">
      <c r="A185" s="67"/>
      <c r="B185" s="81"/>
      <c r="C185" s="5">
        <v>4170</v>
      </c>
      <c r="D185" s="73" t="s">
        <v>33</v>
      </c>
      <c r="E185" s="66">
        <v>1800</v>
      </c>
      <c r="F185" s="14"/>
      <c r="G185" s="129"/>
      <c r="H185" s="14"/>
    </row>
    <row r="186" spans="1:8" ht="13.5" thickBot="1">
      <c r="A186" s="67"/>
      <c r="C186" s="32">
        <v>4210</v>
      </c>
      <c r="D186" s="42" t="s">
        <v>39</v>
      </c>
      <c r="E186" s="43">
        <v>200</v>
      </c>
      <c r="F186" s="15"/>
      <c r="G186" s="129"/>
      <c r="H186" s="15"/>
    </row>
    <row r="187" spans="1:8" ht="30.75" customHeight="1" thickBot="1">
      <c r="A187" s="67"/>
      <c r="B187" s="72">
        <v>80146</v>
      </c>
      <c r="C187" s="30"/>
      <c r="D187" s="91" t="s">
        <v>77</v>
      </c>
      <c r="E187" s="62">
        <f>SUM(E188:E188)</f>
        <v>83249</v>
      </c>
      <c r="F187" s="14"/>
      <c r="G187" s="129"/>
      <c r="H187" s="14"/>
    </row>
    <row r="188" spans="1:8" ht="16.5" customHeight="1" thickBot="1">
      <c r="A188" s="67"/>
      <c r="C188" s="11">
        <v>4300</v>
      </c>
      <c r="D188" s="42" t="s">
        <v>14</v>
      </c>
      <c r="E188" s="41">
        <v>83249</v>
      </c>
      <c r="F188" s="15"/>
      <c r="G188" s="129"/>
      <c r="H188" s="15"/>
    </row>
    <row r="189" spans="1:8" ht="13.5" thickBot="1">
      <c r="A189" s="67"/>
      <c r="B189" s="72">
        <v>80195</v>
      </c>
      <c r="C189" s="5"/>
      <c r="D189" s="172" t="s">
        <v>53</v>
      </c>
      <c r="E189" s="66">
        <f>SUM(E190:E199)</f>
        <v>400092</v>
      </c>
      <c r="F189" s="14"/>
      <c r="G189" s="129"/>
      <c r="H189" s="14"/>
    </row>
    <row r="190" spans="1:8" ht="25.5">
      <c r="A190" s="67"/>
      <c r="B190" s="64"/>
      <c r="C190" s="5">
        <v>3040</v>
      </c>
      <c r="D190" s="73" t="s">
        <v>141</v>
      </c>
      <c r="E190" s="66">
        <v>3000</v>
      </c>
      <c r="F190" s="14"/>
      <c r="G190" s="129"/>
      <c r="H190" s="14"/>
    </row>
    <row r="191" spans="1:8" ht="12.75">
      <c r="A191" s="67"/>
      <c r="B191" s="64"/>
      <c r="C191" s="11">
        <v>3210</v>
      </c>
      <c r="D191" s="1" t="s">
        <v>78</v>
      </c>
      <c r="E191" s="41">
        <v>10000</v>
      </c>
      <c r="F191" s="15"/>
      <c r="G191" s="129"/>
      <c r="H191" s="15"/>
    </row>
    <row r="192" spans="1:8" ht="12.75">
      <c r="A192" s="67"/>
      <c r="B192" s="64"/>
      <c r="C192" s="11">
        <v>3240</v>
      </c>
      <c r="D192" s="1" t="s">
        <v>142</v>
      </c>
      <c r="E192" s="41">
        <v>15000</v>
      </c>
      <c r="F192" s="15"/>
      <c r="G192" s="129"/>
      <c r="H192" s="15"/>
    </row>
    <row r="193" spans="1:8" ht="12.75">
      <c r="A193" s="67"/>
      <c r="B193" s="64"/>
      <c r="C193" s="11">
        <v>4010</v>
      </c>
      <c r="D193" s="1" t="s">
        <v>44</v>
      </c>
      <c r="E193" s="41">
        <v>90578</v>
      </c>
      <c r="F193" s="15"/>
      <c r="G193" s="129"/>
      <c r="H193" s="15"/>
    </row>
    <row r="194" spans="1:8" ht="12.75">
      <c r="A194" s="67"/>
      <c r="B194" s="64"/>
      <c r="C194" s="11">
        <v>4170</v>
      </c>
      <c r="D194" s="1" t="s">
        <v>33</v>
      </c>
      <c r="E194" s="41">
        <v>3000</v>
      </c>
      <c r="F194" s="15"/>
      <c r="G194" s="129"/>
      <c r="H194" s="15"/>
    </row>
    <row r="195" spans="1:8" ht="12.75">
      <c r="A195" s="67"/>
      <c r="B195" s="64"/>
      <c r="C195" s="11">
        <v>4110</v>
      </c>
      <c r="D195" s="1" t="s">
        <v>46</v>
      </c>
      <c r="E195" s="41">
        <v>16295</v>
      </c>
      <c r="F195" s="15"/>
      <c r="G195" s="129"/>
      <c r="H195" s="15"/>
    </row>
    <row r="196" spans="1:8" ht="12.75">
      <c r="A196" s="67"/>
      <c r="B196" s="64"/>
      <c r="C196" s="11">
        <v>4120</v>
      </c>
      <c r="D196" s="1" t="s">
        <v>47</v>
      </c>
      <c r="E196" s="41">
        <v>2219</v>
      </c>
      <c r="F196" s="15"/>
      <c r="G196" s="129"/>
      <c r="H196" s="15"/>
    </row>
    <row r="197" spans="1:8" ht="12.75">
      <c r="A197" s="67"/>
      <c r="B197" s="64"/>
      <c r="C197" s="11">
        <v>4210</v>
      </c>
      <c r="D197" s="1" t="s">
        <v>39</v>
      </c>
      <c r="E197" s="41">
        <v>50000</v>
      </c>
      <c r="F197" s="15"/>
      <c r="G197" s="129"/>
      <c r="H197" s="15"/>
    </row>
    <row r="198" spans="1:8" ht="12.75">
      <c r="A198" s="67"/>
      <c r="B198" s="64"/>
      <c r="C198" s="11">
        <v>4300</v>
      </c>
      <c r="D198" s="1" t="s">
        <v>14</v>
      </c>
      <c r="E198" s="41">
        <v>188000</v>
      </c>
      <c r="F198" s="15"/>
      <c r="G198" s="129"/>
      <c r="H198" s="15"/>
    </row>
    <row r="199" spans="1:8" ht="13.5" thickBot="1">
      <c r="A199" s="67"/>
      <c r="B199" s="64"/>
      <c r="C199" s="11">
        <v>4430</v>
      </c>
      <c r="D199" s="1" t="s">
        <v>28</v>
      </c>
      <c r="E199" s="41">
        <v>22000</v>
      </c>
      <c r="F199" s="15"/>
      <c r="G199" s="129"/>
      <c r="H199" s="15"/>
    </row>
    <row r="200" spans="1:8" ht="13.5" thickBot="1">
      <c r="A200" s="69">
        <v>851</v>
      </c>
      <c r="B200" s="77"/>
      <c r="C200" s="30"/>
      <c r="D200" s="77" t="s">
        <v>79</v>
      </c>
      <c r="E200" s="62">
        <f>SUM(E201,E204,E213,E215)</f>
        <v>833000</v>
      </c>
      <c r="F200" s="14"/>
      <c r="G200" s="129"/>
      <c r="H200" s="14"/>
    </row>
    <row r="201" spans="1:8" ht="13.5" thickBot="1">
      <c r="A201" s="94"/>
      <c r="B201" s="72">
        <v>85153</v>
      </c>
      <c r="C201" s="5"/>
      <c r="D201" s="211" t="s">
        <v>155</v>
      </c>
      <c r="E201" s="122">
        <f>SUM(E202:E203)</f>
        <v>15000</v>
      </c>
      <c r="F201" s="14"/>
      <c r="G201" s="129"/>
      <c r="H201" s="14"/>
    </row>
    <row r="202" spans="1:8" ht="12.75">
      <c r="A202" s="94"/>
      <c r="B202" s="64"/>
      <c r="C202" s="5">
        <v>4210</v>
      </c>
      <c r="D202" s="176" t="s">
        <v>98</v>
      </c>
      <c r="E202" s="66">
        <v>5000</v>
      </c>
      <c r="F202" s="14"/>
      <c r="G202" s="129"/>
      <c r="H202" s="14"/>
    </row>
    <row r="203" spans="1:8" ht="13.5" thickBot="1">
      <c r="A203" s="94"/>
      <c r="B203" s="64"/>
      <c r="C203" s="32">
        <v>4300</v>
      </c>
      <c r="D203" s="92" t="s">
        <v>14</v>
      </c>
      <c r="E203" s="57">
        <v>10000</v>
      </c>
      <c r="F203" s="14"/>
      <c r="G203" s="129"/>
      <c r="H203" s="14"/>
    </row>
    <row r="204" spans="1:8" ht="13.5" thickBot="1">
      <c r="A204" s="67"/>
      <c r="B204" s="72">
        <v>85154</v>
      </c>
      <c r="C204" s="32"/>
      <c r="D204" s="212" t="s">
        <v>80</v>
      </c>
      <c r="E204" s="126">
        <f>SUM(E205:E212)</f>
        <v>535000</v>
      </c>
      <c r="F204" s="14"/>
      <c r="G204" s="129"/>
      <c r="H204" s="14"/>
    </row>
    <row r="205" spans="1:8" ht="38.25">
      <c r="A205" s="67"/>
      <c r="C205" s="5">
        <v>2320</v>
      </c>
      <c r="D205" s="42" t="s">
        <v>81</v>
      </c>
      <c r="E205" s="68">
        <v>70000</v>
      </c>
      <c r="F205" s="15"/>
      <c r="G205" s="129"/>
      <c r="H205" s="15"/>
    </row>
    <row r="206" spans="1:8" ht="25.5">
      <c r="A206" s="67"/>
      <c r="C206" s="11">
        <v>2820</v>
      </c>
      <c r="D206" s="42" t="s">
        <v>82</v>
      </c>
      <c r="E206" s="41">
        <v>120000</v>
      </c>
      <c r="F206" s="15"/>
      <c r="G206" s="129"/>
      <c r="H206" s="15"/>
    </row>
    <row r="207" spans="1:8" ht="12.75">
      <c r="A207" s="67"/>
      <c r="C207" s="11">
        <v>3030</v>
      </c>
      <c r="D207" s="42" t="s">
        <v>38</v>
      </c>
      <c r="E207" s="41">
        <v>1500</v>
      </c>
      <c r="F207" s="15"/>
      <c r="G207" s="129"/>
      <c r="H207" s="15"/>
    </row>
    <row r="208" spans="1:8" ht="12.75">
      <c r="A208" s="67"/>
      <c r="C208" s="11">
        <v>4110</v>
      </c>
      <c r="D208" s="42" t="s">
        <v>46</v>
      </c>
      <c r="E208" s="41">
        <v>5000</v>
      </c>
      <c r="F208" s="15"/>
      <c r="G208" s="129"/>
      <c r="H208" s="15"/>
    </row>
    <row r="209" spans="1:8" ht="12.75">
      <c r="A209" s="67"/>
      <c r="C209" s="11">
        <v>4120</v>
      </c>
      <c r="D209" s="42" t="s">
        <v>47</v>
      </c>
      <c r="E209" s="41">
        <v>3000</v>
      </c>
      <c r="F209" s="15"/>
      <c r="G209" s="129"/>
      <c r="H209" s="15"/>
    </row>
    <row r="210" spans="1:8" ht="13.5" thickBot="1">
      <c r="A210" s="44"/>
      <c r="B210" s="45"/>
      <c r="C210" s="32">
        <v>4170</v>
      </c>
      <c r="D210" s="405" t="s">
        <v>33</v>
      </c>
      <c r="E210" s="43">
        <v>83500</v>
      </c>
      <c r="F210" s="15"/>
      <c r="G210" s="129"/>
      <c r="H210" s="15"/>
    </row>
    <row r="211" spans="1:8" ht="12.75">
      <c r="A211" s="3"/>
      <c r="B211" s="50"/>
      <c r="C211" s="5">
        <v>4210</v>
      </c>
      <c r="D211" s="50" t="s">
        <v>39</v>
      </c>
      <c r="E211" s="68">
        <v>40000</v>
      </c>
      <c r="F211" s="15"/>
      <c r="G211" s="129"/>
      <c r="H211" s="15"/>
    </row>
    <row r="212" spans="1:8" ht="13.5" thickBot="1">
      <c r="A212" s="67"/>
      <c r="C212" s="32">
        <v>4300</v>
      </c>
      <c r="D212" s="1" t="s">
        <v>14</v>
      </c>
      <c r="E212" s="43">
        <v>212000</v>
      </c>
      <c r="F212" s="15"/>
      <c r="G212" s="129"/>
      <c r="H212" s="15"/>
    </row>
    <row r="213" spans="1:8" ht="13.5" thickBot="1">
      <c r="A213" s="67"/>
      <c r="B213" s="72">
        <v>85158</v>
      </c>
      <c r="C213" s="35"/>
      <c r="D213" s="82" t="s">
        <v>83</v>
      </c>
      <c r="E213" s="84">
        <f>SUM(E214)</f>
        <v>20000</v>
      </c>
      <c r="F213" s="14"/>
      <c r="G213" s="129"/>
      <c r="H213" s="14"/>
    </row>
    <row r="214" spans="1:8" ht="13.5" thickBot="1">
      <c r="A214" s="67"/>
      <c r="C214" s="5">
        <v>4300</v>
      </c>
      <c r="D214" s="113" t="s">
        <v>14</v>
      </c>
      <c r="E214" s="43">
        <v>20000</v>
      </c>
      <c r="F214" s="15"/>
      <c r="G214" s="129"/>
      <c r="H214" s="15"/>
    </row>
    <row r="215" spans="1:8" ht="13.5" thickBot="1">
      <c r="A215" s="67"/>
      <c r="B215" s="72">
        <v>85195</v>
      </c>
      <c r="C215" s="5"/>
      <c r="D215" s="82" t="s">
        <v>53</v>
      </c>
      <c r="E215" s="84">
        <f>SUM(E216:E219)</f>
        <v>263000</v>
      </c>
      <c r="F215" s="14"/>
      <c r="G215" s="129"/>
      <c r="H215" s="14"/>
    </row>
    <row r="216" spans="1:8" ht="12.75">
      <c r="A216" s="67"/>
      <c r="B216" s="64"/>
      <c r="C216" s="5">
        <v>4170</v>
      </c>
      <c r="D216" s="64" t="s">
        <v>33</v>
      </c>
      <c r="E216" s="66">
        <v>2000</v>
      </c>
      <c r="F216" s="14"/>
      <c r="G216" s="129"/>
      <c r="H216" s="14"/>
    </row>
    <row r="217" spans="1:8" ht="17.25" customHeight="1">
      <c r="A217" s="67"/>
      <c r="B217" s="64"/>
      <c r="C217" s="11">
        <v>4210</v>
      </c>
      <c r="D217" s="1" t="s">
        <v>39</v>
      </c>
      <c r="E217" s="41">
        <v>1000</v>
      </c>
      <c r="F217" s="15"/>
      <c r="G217" s="129"/>
      <c r="H217" s="15"/>
    </row>
    <row r="218" spans="1:8" ht="12.75">
      <c r="A218" s="67"/>
      <c r="C218" s="11">
        <v>4300</v>
      </c>
      <c r="D218" s="1" t="s">
        <v>14</v>
      </c>
      <c r="E218" s="41">
        <v>20000</v>
      </c>
      <c r="F218" s="15"/>
      <c r="G218" s="129"/>
      <c r="H218" s="15"/>
    </row>
    <row r="219" spans="1:8" ht="13.5" thickBot="1">
      <c r="A219" s="67"/>
      <c r="C219" s="11">
        <v>6060</v>
      </c>
      <c r="D219" s="1" t="s">
        <v>30</v>
      </c>
      <c r="E219" s="41">
        <v>240000</v>
      </c>
      <c r="F219" s="15"/>
      <c r="G219" s="129"/>
      <c r="H219" s="15"/>
    </row>
    <row r="220" spans="1:8" ht="13.5" thickBot="1">
      <c r="A220" s="69">
        <v>852</v>
      </c>
      <c r="B220" s="61"/>
      <c r="C220" s="34"/>
      <c r="D220" s="72" t="s">
        <v>84</v>
      </c>
      <c r="E220" s="84">
        <f>SUM(E235,E251,E255,E275,E257,E277,E221)</f>
        <v>8093247</v>
      </c>
      <c r="F220" s="14"/>
      <c r="G220" s="129"/>
      <c r="H220" s="14"/>
    </row>
    <row r="221" spans="1:8" ht="13.5" thickBot="1">
      <c r="A221" s="94"/>
      <c r="B221" s="72">
        <v>85201</v>
      </c>
      <c r="C221" s="36"/>
      <c r="D221" s="114" t="s">
        <v>85</v>
      </c>
      <c r="E221" s="84">
        <f>SUM(E222:E234)</f>
        <v>200464</v>
      </c>
      <c r="F221" s="14"/>
      <c r="G221" s="129"/>
      <c r="H221" s="14"/>
    </row>
    <row r="222" spans="1:8" ht="29.25" customHeight="1">
      <c r="A222" s="94"/>
      <c r="B222" s="81"/>
      <c r="C222" s="5">
        <v>3020</v>
      </c>
      <c r="D222" s="115" t="s">
        <v>43</v>
      </c>
      <c r="E222" s="66">
        <v>500</v>
      </c>
      <c r="F222" s="14"/>
      <c r="G222" s="129"/>
      <c r="H222" s="14"/>
    </row>
    <row r="223" spans="1:8" ht="12.75">
      <c r="A223" s="94"/>
      <c r="B223" s="64"/>
      <c r="C223" s="11">
        <v>4010</v>
      </c>
      <c r="D223" s="1" t="s">
        <v>44</v>
      </c>
      <c r="E223" s="41">
        <v>83729</v>
      </c>
      <c r="F223" s="15"/>
      <c r="G223" s="129"/>
      <c r="H223" s="15"/>
    </row>
    <row r="224" spans="1:8" ht="12.75">
      <c r="A224" s="94"/>
      <c r="B224" s="64"/>
      <c r="C224" s="11">
        <v>4040</v>
      </c>
      <c r="D224" s="1" t="s">
        <v>45</v>
      </c>
      <c r="E224" s="41">
        <v>4563</v>
      </c>
      <c r="F224" s="15"/>
      <c r="G224" s="129"/>
      <c r="H224" s="15"/>
    </row>
    <row r="225" spans="1:8" ht="12.75">
      <c r="A225" s="94"/>
      <c r="B225" s="64"/>
      <c r="C225" s="11">
        <v>4110</v>
      </c>
      <c r="D225" s="1" t="s">
        <v>46</v>
      </c>
      <c r="E225" s="41">
        <v>15654</v>
      </c>
      <c r="F225" s="15"/>
      <c r="G225" s="129"/>
      <c r="H225" s="15"/>
    </row>
    <row r="226" spans="1:8" ht="12.75">
      <c r="A226" s="94"/>
      <c r="B226" s="64"/>
      <c r="C226" s="11">
        <v>4120</v>
      </c>
      <c r="D226" s="1" t="s">
        <v>47</v>
      </c>
      <c r="E226" s="41">
        <v>2163</v>
      </c>
      <c r="F226" s="15"/>
      <c r="G226" s="129"/>
      <c r="H226" s="15"/>
    </row>
    <row r="227" spans="1:8" ht="12.75">
      <c r="A227" s="94"/>
      <c r="B227" s="64"/>
      <c r="C227" s="11">
        <v>4170</v>
      </c>
      <c r="D227" s="1" t="s">
        <v>33</v>
      </c>
      <c r="E227" s="41">
        <v>6000</v>
      </c>
      <c r="F227" s="15"/>
      <c r="G227" s="129"/>
      <c r="H227" s="15"/>
    </row>
    <row r="228" spans="1:8" ht="12.75">
      <c r="A228" s="94"/>
      <c r="B228" s="64"/>
      <c r="C228" s="11">
        <v>4210</v>
      </c>
      <c r="D228" s="1" t="s">
        <v>39</v>
      </c>
      <c r="E228" s="41">
        <v>24800</v>
      </c>
      <c r="F228" s="15"/>
      <c r="G228" s="129"/>
      <c r="H228" s="15"/>
    </row>
    <row r="229" spans="1:8" ht="12.75">
      <c r="A229" s="94"/>
      <c r="B229" s="64"/>
      <c r="C229" s="11">
        <v>4220</v>
      </c>
      <c r="D229" s="1" t="s">
        <v>73</v>
      </c>
      <c r="E229" s="41">
        <v>17000</v>
      </c>
      <c r="F229" s="15"/>
      <c r="G229" s="129"/>
      <c r="H229" s="15"/>
    </row>
    <row r="230" spans="1:8" ht="12.75">
      <c r="A230" s="94"/>
      <c r="B230" s="64"/>
      <c r="C230" s="11">
        <v>4260</v>
      </c>
      <c r="D230" s="1" t="s">
        <v>49</v>
      </c>
      <c r="E230" s="41">
        <v>17900</v>
      </c>
      <c r="F230" s="15"/>
      <c r="G230" s="129"/>
      <c r="H230" s="15"/>
    </row>
    <row r="231" spans="1:8" ht="12.75">
      <c r="A231" s="94"/>
      <c r="B231" s="64"/>
      <c r="C231" s="11">
        <v>4280</v>
      </c>
      <c r="D231" s="1" t="s">
        <v>51</v>
      </c>
      <c r="E231" s="41">
        <v>105</v>
      </c>
      <c r="F231" s="15"/>
      <c r="G231" s="129"/>
      <c r="H231" s="15"/>
    </row>
    <row r="232" spans="1:8" ht="12.75">
      <c r="A232" s="94"/>
      <c r="B232" s="64"/>
      <c r="C232" s="11">
        <v>4300</v>
      </c>
      <c r="D232" s="1" t="s">
        <v>14</v>
      </c>
      <c r="E232" s="41">
        <v>24250</v>
      </c>
      <c r="F232" s="15"/>
      <c r="G232" s="129"/>
      <c r="H232" s="15"/>
    </row>
    <row r="233" spans="1:8" ht="12.75">
      <c r="A233" s="94"/>
      <c r="B233" s="64"/>
      <c r="C233" s="11">
        <v>4410</v>
      </c>
      <c r="D233" s="1" t="s">
        <v>40</v>
      </c>
      <c r="E233" s="41">
        <v>500</v>
      </c>
      <c r="F233" s="15"/>
      <c r="G233" s="129"/>
      <c r="H233" s="15"/>
    </row>
    <row r="234" spans="1:8" ht="13.5" thickBot="1">
      <c r="A234" s="94"/>
      <c r="B234" s="64"/>
      <c r="C234" s="11">
        <v>4440</v>
      </c>
      <c r="D234" s="1" t="s">
        <v>52</v>
      </c>
      <c r="E234" s="41">
        <v>3300</v>
      </c>
      <c r="F234" s="15"/>
      <c r="G234" s="129"/>
      <c r="H234" s="15"/>
    </row>
    <row r="235" spans="1:8" ht="13.5" thickBot="1">
      <c r="A235" s="67"/>
      <c r="B235" s="69">
        <v>85203</v>
      </c>
      <c r="C235" s="30"/>
      <c r="D235" s="52" t="s">
        <v>86</v>
      </c>
      <c r="E235" s="62">
        <f>SUM(E236:E250)</f>
        <v>920249</v>
      </c>
      <c r="F235" s="14"/>
      <c r="G235" s="129"/>
      <c r="H235" s="14"/>
    </row>
    <row r="236" spans="1:8" ht="12.75">
      <c r="A236" s="67"/>
      <c r="C236" s="5">
        <v>4010</v>
      </c>
      <c r="D236" s="1" t="s">
        <v>44</v>
      </c>
      <c r="E236" s="68">
        <v>171365</v>
      </c>
      <c r="F236" s="15"/>
      <c r="G236" s="129"/>
      <c r="H236" s="15"/>
    </row>
    <row r="237" spans="1:8" ht="12.75">
      <c r="A237" s="67"/>
      <c r="C237" s="11">
        <v>4040</v>
      </c>
      <c r="D237" s="1" t="s">
        <v>45</v>
      </c>
      <c r="E237" s="41">
        <v>14530</v>
      </c>
      <c r="F237" s="15"/>
      <c r="G237" s="129"/>
      <c r="H237" s="15"/>
    </row>
    <row r="238" spans="1:9" ht="12.75">
      <c r="A238" s="67"/>
      <c r="C238" s="11">
        <v>4110</v>
      </c>
      <c r="D238" s="1" t="s">
        <v>46</v>
      </c>
      <c r="E238" s="41">
        <v>33815</v>
      </c>
      <c r="F238" s="15"/>
      <c r="G238" s="129"/>
      <c r="H238" s="15"/>
      <c r="I238" s="89"/>
    </row>
    <row r="239" spans="1:8" ht="12.75">
      <c r="A239" s="67"/>
      <c r="C239" s="11">
        <v>4120</v>
      </c>
      <c r="D239" s="1" t="s">
        <v>47</v>
      </c>
      <c r="E239" s="41">
        <v>4555</v>
      </c>
      <c r="F239" s="15"/>
      <c r="G239" s="129"/>
      <c r="H239" s="15"/>
    </row>
    <row r="240" spans="1:8" ht="12.75">
      <c r="A240" s="67"/>
      <c r="C240" s="11">
        <v>4170</v>
      </c>
      <c r="D240" s="1" t="s">
        <v>33</v>
      </c>
      <c r="E240" s="41">
        <v>10200</v>
      </c>
      <c r="F240" s="15"/>
      <c r="G240" s="129"/>
      <c r="H240" s="15"/>
    </row>
    <row r="241" spans="1:8" ht="12.75">
      <c r="A241" s="67"/>
      <c r="C241" s="11">
        <v>4210</v>
      </c>
      <c r="D241" s="1" t="s">
        <v>39</v>
      </c>
      <c r="E241" s="41">
        <v>7000</v>
      </c>
      <c r="F241" s="15"/>
      <c r="G241" s="129"/>
      <c r="H241" s="15"/>
    </row>
    <row r="242" spans="1:8" ht="12.75">
      <c r="A242" s="67"/>
      <c r="C242" s="11">
        <v>4220</v>
      </c>
      <c r="D242" s="1" t="s">
        <v>73</v>
      </c>
      <c r="E242" s="41">
        <v>140000</v>
      </c>
      <c r="F242" s="15"/>
      <c r="G242" s="129"/>
      <c r="H242" s="15"/>
    </row>
    <row r="243" spans="1:8" ht="12.75">
      <c r="A243" s="67"/>
      <c r="C243" s="11">
        <v>4260</v>
      </c>
      <c r="D243" s="1" t="s">
        <v>49</v>
      </c>
      <c r="E243" s="41">
        <v>122000</v>
      </c>
      <c r="F243" s="15"/>
      <c r="G243" s="129"/>
      <c r="H243" s="15"/>
    </row>
    <row r="244" spans="1:8" ht="12.75">
      <c r="A244" s="67"/>
      <c r="C244" s="11">
        <v>4270</v>
      </c>
      <c r="D244" s="1" t="s">
        <v>50</v>
      </c>
      <c r="E244" s="41">
        <v>27368</v>
      </c>
      <c r="F244" s="15"/>
      <c r="G244" s="129"/>
      <c r="H244" s="15"/>
    </row>
    <row r="245" spans="1:8" ht="12.75">
      <c r="A245" s="67"/>
      <c r="C245" s="11">
        <v>4280</v>
      </c>
      <c r="D245" s="1" t="s">
        <v>51</v>
      </c>
      <c r="E245" s="41">
        <v>400</v>
      </c>
      <c r="F245" s="15"/>
      <c r="G245" s="129"/>
      <c r="H245" s="15"/>
    </row>
    <row r="246" spans="1:8" ht="12.75">
      <c r="A246" s="67"/>
      <c r="C246" s="11">
        <v>4300</v>
      </c>
      <c r="D246" s="1" t="s">
        <v>14</v>
      </c>
      <c r="E246" s="41">
        <v>371066</v>
      </c>
      <c r="F246" s="15"/>
      <c r="G246" s="129"/>
      <c r="H246" s="15"/>
    </row>
    <row r="247" spans="1:8" ht="12.75">
      <c r="A247" s="67"/>
      <c r="C247" s="11">
        <v>4350</v>
      </c>
      <c r="D247" s="1" t="s">
        <v>139</v>
      </c>
      <c r="E247" s="41">
        <v>3200</v>
      </c>
      <c r="F247" s="15"/>
      <c r="G247" s="129"/>
      <c r="H247" s="15"/>
    </row>
    <row r="248" spans="1:8" ht="12.75">
      <c r="A248" s="67"/>
      <c r="C248" s="11">
        <v>4410</v>
      </c>
      <c r="D248" s="1" t="s">
        <v>40</v>
      </c>
      <c r="E248" s="41">
        <v>3000</v>
      </c>
      <c r="F248" s="15"/>
      <c r="G248" s="129"/>
      <c r="H248" s="15"/>
    </row>
    <row r="249" spans="1:8" ht="12.75">
      <c r="A249" s="67"/>
      <c r="C249" s="11">
        <v>4430</v>
      </c>
      <c r="D249" s="1" t="s">
        <v>28</v>
      </c>
      <c r="E249" s="41">
        <v>8000</v>
      </c>
      <c r="F249" s="15"/>
      <c r="G249" s="129"/>
      <c r="H249" s="15"/>
    </row>
    <row r="250" spans="1:8" ht="13.5" thickBot="1">
      <c r="A250" s="67"/>
      <c r="C250" s="32">
        <v>4440</v>
      </c>
      <c r="D250" s="1" t="s">
        <v>52</v>
      </c>
      <c r="E250" s="43">
        <v>3750</v>
      </c>
      <c r="F250" s="15"/>
      <c r="G250" s="129"/>
      <c r="H250" s="15"/>
    </row>
    <row r="251" spans="1:8" ht="24.75" thickBot="1">
      <c r="A251" s="67"/>
      <c r="B251" s="69">
        <v>85214</v>
      </c>
      <c r="C251" s="30"/>
      <c r="D251" s="116" t="s">
        <v>87</v>
      </c>
      <c r="E251" s="62">
        <f>SUM(E252,E253,E254)</f>
        <v>1493845</v>
      </c>
      <c r="F251" s="14"/>
      <c r="G251" s="129"/>
      <c r="H251" s="14"/>
    </row>
    <row r="252" spans="1:8" ht="12.75">
      <c r="A252" s="67"/>
      <c r="C252" s="11">
        <v>3110</v>
      </c>
      <c r="D252" s="64" t="s">
        <v>88</v>
      </c>
      <c r="E252" s="41">
        <v>1408845</v>
      </c>
      <c r="F252" s="15"/>
      <c r="G252" s="129"/>
      <c r="H252" s="15"/>
    </row>
    <row r="253" spans="1:8" ht="12.75">
      <c r="A253" s="67"/>
      <c r="C253" s="11">
        <v>4300</v>
      </c>
      <c r="D253" s="64" t="s">
        <v>14</v>
      </c>
      <c r="E253" s="41">
        <v>15000</v>
      </c>
      <c r="F253" s="15"/>
      <c r="G253" s="129"/>
      <c r="H253" s="15"/>
    </row>
    <row r="254" spans="1:8" ht="26.25" thickBot="1">
      <c r="A254" s="67"/>
      <c r="B254" s="45"/>
      <c r="C254" s="32">
        <v>4330</v>
      </c>
      <c r="D254" s="117" t="s">
        <v>89</v>
      </c>
      <c r="E254" s="43">
        <v>70000</v>
      </c>
      <c r="F254" s="15"/>
      <c r="G254" s="129"/>
      <c r="H254" s="15"/>
    </row>
    <row r="255" spans="1:8" ht="13.5" thickBot="1">
      <c r="A255" s="67"/>
      <c r="B255" s="72">
        <v>85215</v>
      </c>
      <c r="C255" s="30"/>
      <c r="D255" s="52" t="s">
        <v>90</v>
      </c>
      <c r="E255" s="62">
        <f>SUM(E256)</f>
        <v>3200000</v>
      </c>
      <c r="F255" s="14"/>
      <c r="G255" s="129"/>
      <c r="H255" s="14"/>
    </row>
    <row r="256" spans="1:8" ht="17.25" customHeight="1" thickBot="1">
      <c r="A256" s="67"/>
      <c r="C256" s="11">
        <v>3110</v>
      </c>
      <c r="D256" s="64" t="s">
        <v>88</v>
      </c>
      <c r="E256" s="41">
        <v>3200000</v>
      </c>
      <c r="F256" s="15"/>
      <c r="G256" s="129"/>
      <c r="H256" s="15"/>
    </row>
    <row r="257" spans="1:8" ht="13.5" thickBot="1">
      <c r="A257" s="67"/>
      <c r="B257" s="72">
        <v>85219</v>
      </c>
      <c r="C257" s="30"/>
      <c r="D257" s="52" t="s">
        <v>91</v>
      </c>
      <c r="E257" s="62">
        <f>SUM(E258:E274)</f>
        <v>2012889</v>
      </c>
      <c r="F257" s="14"/>
      <c r="G257" s="129"/>
      <c r="H257" s="14"/>
    </row>
    <row r="258" spans="1:8" ht="12.75">
      <c r="A258" s="67"/>
      <c r="B258" s="50"/>
      <c r="C258" s="5">
        <v>3020</v>
      </c>
      <c r="D258" s="50" t="s">
        <v>43</v>
      </c>
      <c r="E258" s="68">
        <v>6650</v>
      </c>
      <c r="F258" s="15"/>
      <c r="G258" s="129"/>
      <c r="H258" s="15"/>
    </row>
    <row r="259" spans="1:8" ht="12.75">
      <c r="A259" s="67"/>
      <c r="C259" s="11">
        <v>4010</v>
      </c>
      <c r="D259" s="1" t="s">
        <v>44</v>
      </c>
      <c r="E259" s="41">
        <v>1191678</v>
      </c>
      <c r="F259" s="15"/>
      <c r="G259" s="129"/>
      <c r="H259" s="15"/>
    </row>
    <row r="260" spans="1:8" ht="12.75">
      <c r="A260" s="67"/>
      <c r="C260" s="11">
        <v>4040</v>
      </c>
      <c r="D260" s="1" t="s">
        <v>45</v>
      </c>
      <c r="E260" s="41">
        <v>92938</v>
      </c>
      <c r="F260" s="15"/>
      <c r="G260" s="129"/>
      <c r="H260" s="15"/>
    </row>
    <row r="261" spans="1:9" ht="12.75">
      <c r="A261" s="67"/>
      <c r="C261" s="11">
        <v>4110</v>
      </c>
      <c r="D261" s="1" t="s">
        <v>46</v>
      </c>
      <c r="E261" s="41">
        <v>223373</v>
      </c>
      <c r="F261" s="15"/>
      <c r="G261" s="129"/>
      <c r="H261" s="15"/>
      <c r="I261" s="89"/>
    </row>
    <row r="262" spans="1:8" ht="12.75">
      <c r="A262" s="67"/>
      <c r="C262" s="11">
        <v>4120</v>
      </c>
      <c r="D262" s="1" t="s">
        <v>47</v>
      </c>
      <c r="E262" s="41">
        <v>30867</v>
      </c>
      <c r="F262" s="15"/>
      <c r="G262" s="129"/>
      <c r="H262" s="15"/>
    </row>
    <row r="263" spans="1:8" ht="12.75">
      <c r="A263" s="67"/>
      <c r="C263" s="11">
        <v>4140</v>
      </c>
      <c r="D263" s="1" t="s">
        <v>75</v>
      </c>
      <c r="E263" s="41">
        <v>13000</v>
      </c>
      <c r="F263" s="15"/>
      <c r="G263" s="129"/>
      <c r="H263" s="15"/>
    </row>
    <row r="264" spans="1:8" ht="12.75">
      <c r="A264" s="67"/>
      <c r="C264" s="11">
        <v>4170</v>
      </c>
      <c r="D264" s="1" t="s">
        <v>33</v>
      </c>
      <c r="E264" s="41">
        <v>20000</v>
      </c>
      <c r="F264" s="15"/>
      <c r="G264" s="129"/>
      <c r="H264" s="15"/>
    </row>
    <row r="265" spans="1:8" ht="12.75">
      <c r="A265" s="67"/>
      <c r="C265" s="11">
        <v>4210</v>
      </c>
      <c r="D265" s="1" t="s">
        <v>39</v>
      </c>
      <c r="E265" s="41">
        <v>102000</v>
      </c>
      <c r="F265" s="15"/>
      <c r="G265" s="129"/>
      <c r="H265" s="15"/>
    </row>
    <row r="266" spans="1:8" ht="12.75">
      <c r="A266" s="67"/>
      <c r="C266" s="11">
        <v>4260</v>
      </c>
      <c r="D266" s="1" t="s">
        <v>49</v>
      </c>
      <c r="E266" s="41">
        <v>39000</v>
      </c>
      <c r="F266" s="15"/>
      <c r="G266" s="129"/>
      <c r="H266" s="15"/>
    </row>
    <row r="267" spans="1:8" ht="12.75">
      <c r="A267" s="67"/>
      <c r="C267" s="11">
        <v>4270</v>
      </c>
      <c r="D267" s="1" t="s">
        <v>50</v>
      </c>
      <c r="E267" s="41">
        <v>28000</v>
      </c>
      <c r="F267" s="15"/>
      <c r="G267" s="129"/>
      <c r="H267" s="15"/>
    </row>
    <row r="268" spans="1:8" ht="12.75">
      <c r="A268" s="67"/>
      <c r="C268" s="11">
        <v>4280</v>
      </c>
      <c r="D268" s="1" t="s">
        <v>92</v>
      </c>
      <c r="E268" s="41">
        <v>2000</v>
      </c>
      <c r="F268" s="15"/>
      <c r="G268" s="129"/>
      <c r="H268" s="15"/>
    </row>
    <row r="269" spans="1:8" ht="12.75">
      <c r="A269" s="67"/>
      <c r="C269" s="11">
        <v>4300</v>
      </c>
      <c r="D269" s="1" t="s">
        <v>14</v>
      </c>
      <c r="E269" s="41">
        <v>143190</v>
      </c>
      <c r="F269" s="15"/>
      <c r="G269" s="129"/>
      <c r="H269" s="15"/>
    </row>
    <row r="270" spans="1:8" ht="12.75">
      <c r="A270" s="67"/>
      <c r="C270" s="11">
        <v>4350</v>
      </c>
      <c r="D270" s="1" t="s">
        <v>139</v>
      </c>
      <c r="E270" s="41">
        <v>2100</v>
      </c>
      <c r="F270" s="15"/>
      <c r="G270" s="129"/>
      <c r="H270" s="15"/>
    </row>
    <row r="271" spans="1:8" ht="13.5" thickBot="1">
      <c r="A271" s="44"/>
      <c r="B271" s="45"/>
      <c r="C271" s="32">
        <v>4410</v>
      </c>
      <c r="D271" s="45" t="s">
        <v>40</v>
      </c>
      <c r="E271" s="43">
        <v>7800</v>
      </c>
      <c r="F271" s="15"/>
      <c r="G271" s="129"/>
      <c r="H271" s="15"/>
    </row>
    <row r="272" spans="1:8" ht="12.75">
      <c r="A272" s="3"/>
      <c r="B272" s="50"/>
      <c r="C272" s="5">
        <v>4430</v>
      </c>
      <c r="D272" s="50" t="s">
        <v>28</v>
      </c>
      <c r="E272" s="68">
        <v>1500</v>
      </c>
      <c r="F272" s="15"/>
      <c r="G272" s="129"/>
      <c r="H272" s="15"/>
    </row>
    <row r="273" spans="1:8" ht="12.75">
      <c r="A273" s="67"/>
      <c r="C273" s="11">
        <v>4440</v>
      </c>
      <c r="D273" s="1" t="s">
        <v>52</v>
      </c>
      <c r="E273" s="41">
        <v>48793</v>
      </c>
      <c r="F273" s="15"/>
      <c r="G273" s="129"/>
      <c r="H273" s="15"/>
    </row>
    <row r="274" spans="1:8" ht="13.5" thickBot="1">
      <c r="A274" s="67"/>
      <c r="C274" s="11">
        <v>6060</v>
      </c>
      <c r="D274" s="1" t="s">
        <v>30</v>
      </c>
      <c r="E274" s="41">
        <v>60000</v>
      </c>
      <c r="F274" s="15"/>
      <c r="G274" s="129"/>
      <c r="H274" s="15"/>
    </row>
    <row r="275" spans="1:8" ht="13.5" thickBot="1">
      <c r="A275" s="67"/>
      <c r="B275" s="72">
        <v>85228</v>
      </c>
      <c r="C275" s="30"/>
      <c r="D275" s="61" t="s">
        <v>93</v>
      </c>
      <c r="E275" s="62">
        <f>SUM(E276)</f>
        <v>265600</v>
      </c>
      <c r="F275" s="14"/>
      <c r="G275" s="129"/>
      <c r="H275" s="14"/>
    </row>
    <row r="276" spans="1:8" ht="13.5" thickBot="1">
      <c r="A276" s="67"/>
      <c r="B276" s="50"/>
      <c r="C276" s="37">
        <v>4300</v>
      </c>
      <c r="D276" s="50" t="s">
        <v>14</v>
      </c>
      <c r="E276" s="68">
        <v>265600</v>
      </c>
      <c r="F276" s="15"/>
      <c r="G276" s="129"/>
      <c r="H276" s="15"/>
    </row>
    <row r="277" spans="1:8" ht="13.5" thickBot="1">
      <c r="A277" s="67"/>
      <c r="B277" s="69">
        <v>85295</v>
      </c>
      <c r="C277" s="30"/>
      <c r="D277" s="52" t="s">
        <v>13</v>
      </c>
      <c r="E277" s="62">
        <f>SUM(E278:E278)</f>
        <v>200</v>
      </c>
      <c r="F277" s="14"/>
      <c r="G277" s="129"/>
      <c r="H277" s="14"/>
    </row>
    <row r="278" spans="1:8" ht="13.5" thickBot="1">
      <c r="A278" s="67"/>
      <c r="B278" s="64"/>
      <c r="C278" s="11">
        <v>3110</v>
      </c>
      <c r="D278" s="1" t="s">
        <v>88</v>
      </c>
      <c r="E278" s="41">
        <v>200</v>
      </c>
      <c r="F278" s="15"/>
      <c r="G278" s="129"/>
      <c r="H278" s="15"/>
    </row>
    <row r="279" spans="1:8" ht="13.5" thickBot="1">
      <c r="A279" s="69">
        <v>853</v>
      </c>
      <c r="B279" s="70"/>
      <c r="C279" s="35"/>
      <c r="D279" s="91" t="s">
        <v>94</v>
      </c>
      <c r="E279" s="62">
        <f>SUM(E280)</f>
        <v>155155</v>
      </c>
      <c r="F279" s="14"/>
      <c r="G279" s="129"/>
      <c r="H279" s="14"/>
    </row>
    <row r="280" spans="1:8" ht="26.25" customHeight="1" thickBot="1">
      <c r="A280" s="67"/>
      <c r="B280" s="69">
        <v>85305</v>
      </c>
      <c r="C280" s="30"/>
      <c r="D280" s="52" t="s">
        <v>95</v>
      </c>
      <c r="E280" s="62">
        <f>SUM(E281:E288)</f>
        <v>155155</v>
      </c>
      <c r="F280" s="14"/>
      <c r="G280" s="129"/>
      <c r="H280" s="14"/>
    </row>
    <row r="281" spans="1:8" ht="12.75">
      <c r="A281" s="67"/>
      <c r="B281" s="64"/>
      <c r="C281" s="5">
        <v>4010</v>
      </c>
      <c r="D281" s="1" t="s">
        <v>44</v>
      </c>
      <c r="E281" s="68">
        <v>106137</v>
      </c>
      <c r="F281" s="15"/>
      <c r="G281" s="129"/>
      <c r="H281" s="15"/>
    </row>
    <row r="282" spans="1:8" ht="12.75">
      <c r="A282" s="67"/>
      <c r="B282" s="64"/>
      <c r="C282" s="11">
        <v>4040</v>
      </c>
      <c r="D282" s="1" t="s">
        <v>45</v>
      </c>
      <c r="E282" s="41">
        <v>9240</v>
      </c>
      <c r="F282" s="15"/>
      <c r="G282" s="129"/>
      <c r="H282" s="15"/>
    </row>
    <row r="283" spans="1:8" ht="12.75">
      <c r="A283" s="67"/>
      <c r="B283" s="64"/>
      <c r="C283" s="11">
        <v>4110</v>
      </c>
      <c r="D283" s="1" t="s">
        <v>46</v>
      </c>
      <c r="E283" s="41">
        <v>20772</v>
      </c>
      <c r="F283" s="15"/>
      <c r="G283" s="129"/>
      <c r="H283" s="15"/>
    </row>
    <row r="284" spans="1:8" ht="12.75">
      <c r="A284" s="67"/>
      <c r="B284" s="64"/>
      <c r="C284" s="11">
        <v>4120</v>
      </c>
      <c r="D284" s="1" t="s">
        <v>47</v>
      </c>
      <c r="E284" s="41">
        <v>2836</v>
      </c>
      <c r="F284" s="15"/>
      <c r="G284" s="129"/>
      <c r="H284" s="15"/>
    </row>
    <row r="285" spans="1:8" ht="12.75">
      <c r="A285" s="67"/>
      <c r="B285" s="64"/>
      <c r="C285" s="11">
        <v>4170</v>
      </c>
      <c r="D285" s="1" t="s">
        <v>33</v>
      </c>
      <c r="E285" s="41">
        <v>5200</v>
      </c>
      <c r="F285" s="15"/>
      <c r="G285" s="129"/>
      <c r="H285" s="15"/>
    </row>
    <row r="286" spans="1:8" ht="12.75">
      <c r="A286" s="67"/>
      <c r="B286" s="64"/>
      <c r="C286" s="11">
        <v>4210</v>
      </c>
      <c r="D286" s="1" t="s">
        <v>39</v>
      </c>
      <c r="E286" s="41">
        <v>4700</v>
      </c>
      <c r="F286" s="15"/>
      <c r="G286" s="129"/>
      <c r="H286" s="15"/>
    </row>
    <row r="287" spans="1:8" ht="12.75">
      <c r="A287" s="67"/>
      <c r="B287" s="64"/>
      <c r="C287" s="11">
        <v>4300</v>
      </c>
      <c r="D287" s="1" t="s">
        <v>14</v>
      </c>
      <c r="E287" s="41">
        <v>1320</v>
      </c>
      <c r="F287" s="15"/>
      <c r="G287" s="129"/>
      <c r="H287" s="15"/>
    </row>
    <row r="288" spans="1:8" ht="13.5" thickBot="1">
      <c r="A288" s="67"/>
      <c r="B288" s="64"/>
      <c r="C288" s="32">
        <v>4440</v>
      </c>
      <c r="D288" s="1" t="s">
        <v>52</v>
      </c>
      <c r="E288" s="43">
        <v>4950</v>
      </c>
      <c r="F288" s="15"/>
      <c r="G288" s="129"/>
      <c r="H288" s="15"/>
    </row>
    <row r="289" spans="1:8" ht="13.5" thickBot="1">
      <c r="A289" s="18">
        <v>854</v>
      </c>
      <c r="B289" s="19"/>
      <c r="C289" s="19"/>
      <c r="D289" s="21" t="s">
        <v>96</v>
      </c>
      <c r="E289" s="118">
        <f>SUM(E290,E303)</f>
        <v>2078373</v>
      </c>
      <c r="F289" s="203"/>
      <c r="G289" s="129"/>
      <c r="H289" s="203"/>
    </row>
    <row r="290" spans="1:8" ht="13.5" thickBot="1">
      <c r="A290" s="3"/>
      <c r="B290" s="72">
        <v>85401</v>
      </c>
      <c r="C290" s="34"/>
      <c r="D290" s="82" t="s">
        <v>97</v>
      </c>
      <c r="E290" s="84">
        <f>SUM(E291:E302)</f>
        <v>1720523</v>
      </c>
      <c r="F290" s="14"/>
      <c r="G290" s="129"/>
      <c r="H290" s="14"/>
    </row>
    <row r="291" spans="1:8" ht="12.75">
      <c r="A291" s="67"/>
      <c r="C291" s="5">
        <v>3020</v>
      </c>
      <c r="D291" s="1" t="s">
        <v>43</v>
      </c>
      <c r="E291" s="68">
        <v>1642</v>
      </c>
      <c r="F291" s="15"/>
      <c r="G291" s="129"/>
      <c r="H291" s="15"/>
    </row>
    <row r="292" spans="1:8" ht="12.75">
      <c r="A292" s="67"/>
      <c r="C292" s="11">
        <v>4010</v>
      </c>
      <c r="D292" s="1" t="s">
        <v>44</v>
      </c>
      <c r="E292" s="41">
        <v>838938</v>
      </c>
      <c r="F292" s="15"/>
      <c r="G292" s="129"/>
      <c r="H292" s="15"/>
    </row>
    <row r="293" spans="1:9" ht="12.75">
      <c r="A293" s="67"/>
      <c r="C293" s="11">
        <v>4040</v>
      </c>
      <c r="D293" s="1" t="s">
        <v>45</v>
      </c>
      <c r="E293" s="41">
        <v>64066</v>
      </c>
      <c r="F293" s="15"/>
      <c r="G293" s="129"/>
      <c r="H293" s="15"/>
      <c r="I293" s="89"/>
    </row>
    <row r="294" spans="1:8" ht="12.75">
      <c r="A294" s="67"/>
      <c r="C294" s="11">
        <v>4110</v>
      </c>
      <c r="D294" s="1" t="s">
        <v>46</v>
      </c>
      <c r="E294" s="41">
        <v>159935</v>
      </c>
      <c r="F294" s="15"/>
      <c r="G294" s="129"/>
      <c r="H294" s="15"/>
    </row>
    <row r="295" spans="1:8" ht="12.75">
      <c r="A295" s="67"/>
      <c r="C295" s="11">
        <v>4120</v>
      </c>
      <c r="D295" s="1" t="s">
        <v>47</v>
      </c>
      <c r="E295" s="41">
        <v>21820</v>
      </c>
      <c r="F295" s="15"/>
      <c r="G295" s="129"/>
      <c r="H295" s="15"/>
    </row>
    <row r="296" spans="1:8" ht="12.75">
      <c r="A296" s="67"/>
      <c r="C296" s="11">
        <v>4210</v>
      </c>
      <c r="D296" s="1" t="s">
        <v>98</v>
      </c>
      <c r="E296" s="41">
        <v>18800</v>
      </c>
      <c r="F296" s="15"/>
      <c r="G296" s="129"/>
      <c r="H296" s="15"/>
    </row>
    <row r="297" spans="1:8" ht="12.75">
      <c r="A297" s="67"/>
      <c r="C297" s="11">
        <v>4220</v>
      </c>
      <c r="D297" s="1" t="s">
        <v>73</v>
      </c>
      <c r="E297" s="41">
        <v>531700</v>
      </c>
      <c r="F297" s="15"/>
      <c r="G297" s="129"/>
      <c r="H297" s="15"/>
    </row>
    <row r="298" spans="1:8" ht="12.75">
      <c r="A298" s="67"/>
      <c r="C298" s="11">
        <v>4240</v>
      </c>
      <c r="D298" s="1" t="s">
        <v>138</v>
      </c>
      <c r="E298" s="41">
        <v>6000</v>
      </c>
      <c r="F298" s="15"/>
      <c r="G298" s="129"/>
      <c r="H298" s="15"/>
    </row>
    <row r="299" spans="1:8" ht="12.75">
      <c r="A299" s="67"/>
      <c r="C299" s="11">
        <v>4270</v>
      </c>
      <c r="D299" s="1" t="s">
        <v>50</v>
      </c>
      <c r="E299" s="41">
        <v>4000</v>
      </c>
      <c r="F299" s="15"/>
      <c r="G299" s="129"/>
      <c r="H299" s="15"/>
    </row>
    <row r="300" spans="1:8" ht="12.75">
      <c r="A300" s="67"/>
      <c r="C300" s="11">
        <v>4300</v>
      </c>
      <c r="D300" s="1" t="s">
        <v>14</v>
      </c>
      <c r="E300" s="41">
        <v>12000</v>
      </c>
      <c r="F300" s="15"/>
      <c r="G300" s="129"/>
      <c r="H300" s="15"/>
    </row>
    <row r="301" spans="1:8" ht="12.75">
      <c r="A301" s="67"/>
      <c r="C301" s="11">
        <v>4440</v>
      </c>
      <c r="D301" s="1" t="s">
        <v>52</v>
      </c>
      <c r="E301" s="41">
        <v>55022</v>
      </c>
      <c r="F301" s="15"/>
      <c r="G301" s="129"/>
      <c r="H301" s="15"/>
    </row>
    <row r="302" spans="1:8" ht="13.5" thickBot="1">
      <c r="A302" s="67"/>
      <c r="B302" s="45"/>
      <c r="C302" s="32">
        <v>6060</v>
      </c>
      <c r="D302" s="45" t="s">
        <v>30</v>
      </c>
      <c r="E302" s="43">
        <v>6600</v>
      </c>
      <c r="F302" s="15"/>
      <c r="G302" s="129"/>
      <c r="H302" s="15"/>
    </row>
    <row r="303" spans="1:8" ht="23.25" thickBot="1">
      <c r="A303" s="67"/>
      <c r="B303" s="72">
        <v>85412</v>
      </c>
      <c r="C303" s="30"/>
      <c r="D303" s="119" t="s">
        <v>99</v>
      </c>
      <c r="E303" s="84">
        <f>SUM(E304:E305)</f>
        <v>357850</v>
      </c>
      <c r="F303" s="14"/>
      <c r="G303" s="129"/>
      <c r="H303" s="14"/>
    </row>
    <row r="304" spans="1:8" ht="12.75">
      <c r="A304" s="67"/>
      <c r="C304" s="38">
        <v>4210</v>
      </c>
      <c r="D304" s="46" t="s">
        <v>39</v>
      </c>
      <c r="E304" s="41">
        <v>5000</v>
      </c>
      <c r="F304" s="15"/>
      <c r="G304" s="129"/>
      <c r="H304" s="15"/>
    </row>
    <row r="305" spans="1:8" ht="13.5" thickBot="1">
      <c r="A305" s="67"/>
      <c r="C305" s="38">
        <v>4300</v>
      </c>
      <c r="D305" s="46" t="s">
        <v>14</v>
      </c>
      <c r="E305" s="41">
        <v>352850</v>
      </c>
      <c r="F305" s="15"/>
      <c r="G305" s="129"/>
      <c r="H305" s="15"/>
    </row>
    <row r="306" spans="1:8" ht="13.5" thickBot="1">
      <c r="A306" s="69">
        <v>900</v>
      </c>
      <c r="B306" s="61"/>
      <c r="C306" s="34"/>
      <c r="D306" s="121" t="s">
        <v>100</v>
      </c>
      <c r="E306" s="84">
        <f>SUM(E307,E309,E312,E315,E318)</f>
        <v>14209689</v>
      </c>
      <c r="F306" s="14"/>
      <c r="G306" s="129"/>
      <c r="H306" s="14"/>
    </row>
    <row r="307" spans="1:8" ht="13.5" thickBot="1">
      <c r="A307" s="67"/>
      <c r="B307" s="69">
        <v>90003</v>
      </c>
      <c r="C307" s="34"/>
      <c r="D307" s="82" t="s">
        <v>101</v>
      </c>
      <c r="E307" s="84">
        <f>SUM(E308:E308)</f>
        <v>600000</v>
      </c>
      <c r="F307" s="14"/>
      <c r="G307" s="129"/>
      <c r="H307" s="14"/>
    </row>
    <row r="308" spans="1:8" ht="13.5" thickBot="1">
      <c r="A308" s="67"/>
      <c r="C308" s="5">
        <v>2650</v>
      </c>
      <c r="D308" s="123" t="s">
        <v>102</v>
      </c>
      <c r="E308" s="68">
        <v>600000</v>
      </c>
      <c r="F308" s="15"/>
      <c r="G308" s="129"/>
      <c r="H308" s="15"/>
    </row>
    <row r="309" spans="1:8" ht="14.25" customHeight="1" thickBot="1">
      <c r="A309" s="67"/>
      <c r="B309" s="72">
        <v>90004</v>
      </c>
      <c r="C309" s="48"/>
      <c r="D309" s="90" t="s">
        <v>103</v>
      </c>
      <c r="E309" s="122">
        <f>SUM(E310:E311)</f>
        <v>700000</v>
      </c>
      <c r="F309" s="14"/>
      <c r="G309" s="129"/>
      <c r="H309" s="14"/>
    </row>
    <row r="310" spans="1:8" ht="12.75">
      <c r="A310" s="67"/>
      <c r="B310" s="50"/>
      <c r="C310" s="5">
        <v>2650</v>
      </c>
      <c r="D310" s="71" t="s">
        <v>102</v>
      </c>
      <c r="E310" s="68">
        <v>500000</v>
      </c>
      <c r="F310" s="15"/>
      <c r="G310" s="129"/>
      <c r="H310" s="15"/>
    </row>
    <row r="311" spans="1:8" ht="39" thickBot="1">
      <c r="A311" s="67"/>
      <c r="C311" s="11">
        <v>6210</v>
      </c>
      <c r="D311" s="42" t="s">
        <v>25</v>
      </c>
      <c r="E311" s="43">
        <v>200000</v>
      </c>
      <c r="F311" s="15"/>
      <c r="G311" s="129"/>
      <c r="H311" s="15"/>
    </row>
    <row r="312" spans="1:8" ht="13.5" thickBot="1">
      <c r="A312" s="67"/>
      <c r="B312" s="72">
        <v>90015</v>
      </c>
      <c r="C312" s="34"/>
      <c r="D312" s="82" t="s">
        <v>104</v>
      </c>
      <c r="E312" s="126">
        <f>SUM(E313:E314)</f>
        <v>1531000</v>
      </c>
      <c r="F312" s="14"/>
      <c r="G312" s="129"/>
      <c r="H312" s="14"/>
    </row>
    <row r="313" spans="1:8" ht="12.75">
      <c r="A313" s="67"/>
      <c r="B313" s="50"/>
      <c r="C313" s="5">
        <v>2650</v>
      </c>
      <c r="D313" s="71" t="s">
        <v>102</v>
      </c>
      <c r="E313" s="68">
        <v>1150000</v>
      </c>
      <c r="F313" s="15"/>
      <c r="G313" s="129"/>
      <c r="H313" s="15"/>
    </row>
    <row r="314" spans="1:8" ht="39" thickBot="1">
      <c r="A314" s="67"/>
      <c r="C314" s="11">
        <v>6210</v>
      </c>
      <c r="D314" s="42" t="s">
        <v>25</v>
      </c>
      <c r="E314" s="41">
        <v>381000</v>
      </c>
      <c r="F314" s="15"/>
      <c r="G314" s="129"/>
      <c r="H314" s="15"/>
    </row>
    <row r="315" spans="1:8" ht="13.5" thickBot="1">
      <c r="A315" s="67"/>
      <c r="B315" s="72">
        <v>90017</v>
      </c>
      <c r="C315" s="35"/>
      <c r="D315" s="82" t="s">
        <v>105</v>
      </c>
      <c r="E315" s="84">
        <f>SUM(E316:E317)</f>
        <v>11173689</v>
      </c>
      <c r="F315" s="14"/>
      <c r="G315" s="129"/>
      <c r="H315" s="14"/>
    </row>
    <row r="316" spans="1:8" ht="12.75">
      <c r="A316" s="67"/>
      <c r="B316" s="50"/>
      <c r="C316" s="5">
        <v>2650</v>
      </c>
      <c r="D316" s="71" t="s">
        <v>106</v>
      </c>
      <c r="E316" s="68">
        <v>510689</v>
      </c>
      <c r="F316" s="15"/>
      <c r="G316" s="129"/>
      <c r="H316" s="15"/>
    </row>
    <row r="317" spans="1:8" ht="39" thickBot="1">
      <c r="A317" s="67"/>
      <c r="C317" s="11">
        <v>6210</v>
      </c>
      <c r="D317" s="42" t="s">
        <v>25</v>
      </c>
      <c r="E317" s="41">
        <v>10663000</v>
      </c>
      <c r="F317" s="15"/>
      <c r="G317" s="129"/>
      <c r="H317" s="15"/>
    </row>
    <row r="318" spans="1:8" ht="13.5" thickBot="1">
      <c r="A318" s="67"/>
      <c r="B318" s="72">
        <v>90095</v>
      </c>
      <c r="C318" s="35"/>
      <c r="D318" s="82" t="s">
        <v>107</v>
      </c>
      <c r="E318" s="84">
        <f>SUM(E319:E320)</f>
        <v>205000</v>
      </c>
      <c r="F318" s="14"/>
      <c r="G318" s="129"/>
      <c r="H318" s="14"/>
    </row>
    <row r="319" spans="1:8" ht="12.75">
      <c r="A319" s="67"/>
      <c r="B319" s="64"/>
      <c r="C319" s="11">
        <v>4210</v>
      </c>
      <c r="D319" s="64" t="s">
        <v>98</v>
      </c>
      <c r="E319" s="75">
        <v>5000</v>
      </c>
      <c r="F319" s="14"/>
      <c r="G319" s="129"/>
      <c r="H319" s="14"/>
    </row>
    <row r="320" spans="1:8" ht="13.5" thickBot="1">
      <c r="A320" s="67"/>
      <c r="B320" s="64"/>
      <c r="C320" s="32">
        <v>4300</v>
      </c>
      <c r="D320" s="45" t="s">
        <v>14</v>
      </c>
      <c r="E320" s="43">
        <v>200000</v>
      </c>
      <c r="F320" s="15"/>
      <c r="G320" s="129"/>
      <c r="H320" s="15"/>
    </row>
    <row r="321" spans="1:8" ht="13.5" thickBot="1">
      <c r="A321" s="69">
        <v>921</v>
      </c>
      <c r="B321" s="69"/>
      <c r="C321" s="35"/>
      <c r="D321" s="121" t="s">
        <v>108</v>
      </c>
      <c r="E321" s="84">
        <f>SUM(E322,E330,E332)</f>
        <v>2844000</v>
      </c>
      <c r="F321" s="14"/>
      <c r="G321" s="129"/>
      <c r="H321" s="14"/>
    </row>
    <row r="322" spans="1:8" ht="13.5" thickBot="1">
      <c r="A322" s="67"/>
      <c r="B322" s="72">
        <v>92105</v>
      </c>
      <c r="C322" s="36"/>
      <c r="D322" s="125" t="s">
        <v>109</v>
      </c>
      <c r="E322" s="126">
        <f>SUM(E323:E329)</f>
        <v>614000</v>
      </c>
      <c r="F322" s="14"/>
      <c r="G322" s="129"/>
      <c r="H322" s="14"/>
    </row>
    <row r="323" spans="1:8" ht="25.5">
      <c r="A323" s="67"/>
      <c r="B323" s="81"/>
      <c r="C323" s="5">
        <v>2820</v>
      </c>
      <c r="D323" s="71" t="s">
        <v>82</v>
      </c>
      <c r="E323" s="68">
        <v>121000</v>
      </c>
      <c r="F323" s="15"/>
      <c r="G323" s="129"/>
      <c r="H323" s="15"/>
    </row>
    <row r="324" spans="1:8" ht="12.75">
      <c r="A324" s="67"/>
      <c r="B324" s="64"/>
      <c r="C324" s="11">
        <v>3040</v>
      </c>
      <c r="D324" s="42" t="s">
        <v>43</v>
      </c>
      <c r="E324" s="41">
        <v>7500</v>
      </c>
      <c r="F324" s="15"/>
      <c r="G324" s="129"/>
      <c r="H324" s="15"/>
    </row>
    <row r="325" spans="1:8" ht="12.75">
      <c r="A325" s="67"/>
      <c r="B325" s="64"/>
      <c r="C325" s="11">
        <v>4110</v>
      </c>
      <c r="D325" s="42" t="s">
        <v>46</v>
      </c>
      <c r="E325" s="41">
        <v>1000</v>
      </c>
      <c r="F325" s="15"/>
      <c r="G325" s="129"/>
      <c r="H325" s="15"/>
    </row>
    <row r="326" spans="1:8" ht="13.5" thickBot="1">
      <c r="A326" s="44"/>
      <c r="B326" s="56"/>
      <c r="C326" s="32">
        <v>4120</v>
      </c>
      <c r="D326" s="405" t="s">
        <v>47</v>
      </c>
      <c r="E326" s="43">
        <v>1000</v>
      </c>
      <c r="F326" s="15"/>
      <c r="G326" s="129"/>
      <c r="H326" s="15"/>
    </row>
    <row r="327" spans="1:8" ht="16.5" customHeight="1">
      <c r="A327" s="3"/>
      <c r="B327" s="81"/>
      <c r="C327" s="5">
        <v>4170</v>
      </c>
      <c r="D327" s="71" t="s">
        <v>33</v>
      </c>
      <c r="E327" s="68">
        <v>90000</v>
      </c>
      <c r="F327" s="15"/>
      <c r="G327" s="129"/>
      <c r="H327" s="15"/>
    </row>
    <row r="328" spans="1:8" ht="12.75">
      <c r="A328" s="67"/>
      <c r="C328" s="11">
        <v>4210</v>
      </c>
      <c r="D328" s="1" t="s">
        <v>98</v>
      </c>
      <c r="E328" s="41">
        <v>73500</v>
      </c>
      <c r="F328" s="15"/>
      <c r="G328" s="129"/>
      <c r="H328" s="15"/>
    </row>
    <row r="329" spans="1:8" ht="13.5" thickBot="1">
      <c r="A329" s="67"/>
      <c r="C329" s="32">
        <v>4300</v>
      </c>
      <c r="D329" s="1" t="s">
        <v>14</v>
      </c>
      <c r="E329" s="43">
        <v>320000</v>
      </c>
      <c r="F329" s="15"/>
      <c r="G329" s="129"/>
      <c r="H329" s="15"/>
    </row>
    <row r="330" spans="1:8" ht="13.5" thickBot="1">
      <c r="A330" s="67"/>
      <c r="B330" s="69">
        <v>92116</v>
      </c>
      <c r="C330" s="34"/>
      <c r="D330" s="82" t="s">
        <v>110</v>
      </c>
      <c r="E330" s="84">
        <f>SUM(E331:E331)</f>
        <v>2110000</v>
      </c>
      <c r="F330" s="14"/>
      <c r="G330" s="129"/>
      <c r="H330" s="14"/>
    </row>
    <row r="331" spans="1:8" ht="26.25" thickBot="1">
      <c r="A331" s="67"/>
      <c r="C331" s="5">
        <v>2480</v>
      </c>
      <c r="D331" s="123" t="s">
        <v>148</v>
      </c>
      <c r="E331" s="68">
        <v>2110000</v>
      </c>
      <c r="F331" s="15"/>
      <c r="G331" s="129"/>
      <c r="H331" s="15"/>
    </row>
    <row r="332" spans="1:8" ht="30" customHeight="1" thickBot="1">
      <c r="A332" s="67"/>
      <c r="B332" s="388">
        <v>92120</v>
      </c>
      <c r="C332" s="413"/>
      <c r="D332" s="414" t="s">
        <v>279</v>
      </c>
      <c r="E332" s="415">
        <f>SUM(E333:E333)</f>
        <v>120000</v>
      </c>
      <c r="F332" s="14"/>
      <c r="G332" s="129"/>
      <c r="H332" s="14"/>
    </row>
    <row r="333" spans="1:8" ht="13.5" thickBot="1">
      <c r="A333" s="44"/>
      <c r="B333" s="45"/>
      <c r="C333" s="32">
        <v>4300</v>
      </c>
      <c r="D333" s="45" t="s">
        <v>14</v>
      </c>
      <c r="E333" s="43">
        <v>120000</v>
      </c>
      <c r="F333" s="15"/>
      <c r="G333" s="129"/>
      <c r="H333" s="15"/>
    </row>
    <row r="334" spans="1:8" ht="13.5" thickBot="1">
      <c r="A334" s="69">
        <v>926</v>
      </c>
      <c r="B334" s="61"/>
      <c r="C334" s="34"/>
      <c r="D334" s="127" t="s">
        <v>111</v>
      </c>
      <c r="E334" s="62">
        <f>SUM(E335,E353)</f>
        <v>1626700</v>
      </c>
      <c r="F334" s="14"/>
      <c r="G334" s="129"/>
      <c r="H334" s="14"/>
    </row>
    <row r="335" spans="1:8" ht="13.5" thickBot="1">
      <c r="A335" s="67"/>
      <c r="B335" s="69">
        <v>92604</v>
      </c>
      <c r="C335" s="34"/>
      <c r="D335" s="52" t="s">
        <v>112</v>
      </c>
      <c r="E335" s="62">
        <f>SUM(E336:E351,E352)</f>
        <v>1091700</v>
      </c>
      <c r="F335" s="14"/>
      <c r="G335" s="129"/>
      <c r="H335" s="14"/>
    </row>
    <row r="336" spans="1:8" ht="27" customHeight="1">
      <c r="A336" s="67"/>
      <c r="B336" s="64"/>
      <c r="C336" s="5">
        <v>3020</v>
      </c>
      <c r="D336" s="42" t="s">
        <v>43</v>
      </c>
      <c r="E336" s="68">
        <v>2000</v>
      </c>
      <c r="F336" s="15"/>
      <c r="G336" s="129"/>
      <c r="H336" s="15"/>
    </row>
    <row r="337" spans="1:9" ht="13.5" customHeight="1">
      <c r="A337" s="67"/>
      <c r="C337" s="11">
        <v>4010</v>
      </c>
      <c r="D337" s="1" t="s">
        <v>44</v>
      </c>
      <c r="E337" s="41">
        <v>470000</v>
      </c>
      <c r="F337" s="15"/>
      <c r="G337" s="129"/>
      <c r="H337" s="15"/>
      <c r="I337" s="89"/>
    </row>
    <row r="338" spans="1:8" ht="12.75">
      <c r="A338" s="67"/>
      <c r="C338" s="11">
        <v>4040</v>
      </c>
      <c r="D338" s="1" t="s">
        <v>45</v>
      </c>
      <c r="E338" s="41">
        <v>31700</v>
      </c>
      <c r="F338" s="15"/>
      <c r="G338" s="129"/>
      <c r="H338" s="15"/>
    </row>
    <row r="339" spans="1:8" ht="12.75">
      <c r="A339" s="67"/>
      <c r="C339" s="11">
        <v>4110</v>
      </c>
      <c r="D339" s="1" t="s">
        <v>46</v>
      </c>
      <c r="E339" s="41">
        <v>85000</v>
      </c>
      <c r="F339" s="15"/>
      <c r="G339" s="129"/>
      <c r="H339" s="15"/>
    </row>
    <row r="340" spans="1:8" ht="12.75">
      <c r="A340" s="67"/>
      <c r="C340" s="11">
        <v>4120</v>
      </c>
      <c r="D340" s="1" t="s">
        <v>47</v>
      </c>
      <c r="E340" s="41">
        <v>13000</v>
      </c>
      <c r="F340" s="15"/>
      <c r="G340" s="129"/>
      <c r="H340" s="15"/>
    </row>
    <row r="341" spans="1:8" ht="12.75">
      <c r="A341" s="67"/>
      <c r="C341" s="11">
        <v>4170</v>
      </c>
      <c r="D341" s="1" t="s">
        <v>33</v>
      </c>
      <c r="E341" s="41">
        <v>30000</v>
      </c>
      <c r="F341" s="15"/>
      <c r="G341" s="129"/>
      <c r="H341" s="15"/>
    </row>
    <row r="342" spans="1:8" ht="12.75">
      <c r="A342" s="67"/>
      <c r="C342" s="11">
        <v>4210</v>
      </c>
      <c r="D342" s="1" t="s">
        <v>39</v>
      </c>
      <c r="E342" s="41">
        <v>75000</v>
      </c>
      <c r="F342" s="15"/>
      <c r="G342" s="129"/>
      <c r="H342" s="15"/>
    </row>
    <row r="343" spans="1:8" ht="12.75">
      <c r="A343" s="67"/>
      <c r="C343" s="11">
        <v>4260</v>
      </c>
      <c r="D343" s="1" t="s">
        <v>49</v>
      </c>
      <c r="E343" s="41">
        <v>135000</v>
      </c>
      <c r="F343" s="15"/>
      <c r="G343" s="129"/>
      <c r="H343" s="15"/>
    </row>
    <row r="344" spans="1:8" ht="12.75">
      <c r="A344" s="67"/>
      <c r="C344" s="11">
        <v>4270</v>
      </c>
      <c r="D344" s="1" t="s">
        <v>50</v>
      </c>
      <c r="E344" s="41">
        <v>10000</v>
      </c>
      <c r="F344" s="15"/>
      <c r="G344" s="129"/>
      <c r="H344" s="15"/>
    </row>
    <row r="345" spans="1:8" ht="12.75">
      <c r="A345" s="67"/>
      <c r="C345" s="11">
        <v>4280</v>
      </c>
      <c r="D345" s="1" t="s">
        <v>51</v>
      </c>
      <c r="E345" s="41">
        <v>500</v>
      </c>
      <c r="F345" s="15"/>
      <c r="G345" s="129"/>
      <c r="H345" s="15"/>
    </row>
    <row r="346" spans="1:8" ht="14.25" customHeight="1">
      <c r="A346" s="67"/>
      <c r="C346" s="40">
        <v>4300</v>
      </c>
      <c r="D346" s="1" t="s">
        <v>14</v>
      </c>
      <c r="E346" s="41">
        <v>100000</v>
      </c>
      <c r="F346" s="15"/>
      <c r="G346" s="129"/>
      <c r="H346" s="15"/>
    </row>
    <row r="347" spans="1:8" ht="14.25" customHeight="1">
      <c r="A347" s="67"/>
      <c r="C347" s="40">
        <v>4350</v>
      </c>
      <c r="D347" s="1" t="s">
        <v>139</v>
      </c>
      <c r="E347" s="41">
        <v>3000</v>
      </c>
      <c r="F347" s="15"/>
      <c r="G347" s="129"/>
      <c r="H347" s="15"/>
    </row>
    <row r="348" spans="1:8" ht="12.75">
      <c r="A348" s="67"/>
      <c r="C348" s="11">
        <v>4410</v>
      </c>
      <c r="D348" s="1" t="s">
        <v>40</v>
      </c>
      <c r="E348" s="41">
        <v>4500</v>
      </c>
      <c r="F348" s="15"/>
      <c r="G348" s="129"/>
      <c r="H348" s="15"/>
    </row>
    <row r="349" spans="1:8" ht="12.75">
      <c r="A349" s="67"/>
      <c r="C349" s="11">
        <v>4430</v>
      </c>
      <c r="D349" s="128" t="s">
        <v>28</v>
      </c>
      <c r="E349" s="41">
        <v>3000</v>
      </c>
      <c r="F349" s="15"/>
      <c r="G349" s="129"/>
      <c r="H349" s="15"/>
    </row>
    <row r="350" spans="1:8" ht="14.25" customHeight="1">
      <c r="A350" s="67"/>
      <c r="C350" s="11">
        <v>4440</v>
      </c>
      <c r="D350" s="1" t="s">
        <v>52</v>
      </c>
      <c r="E350" s="41">
        <v>14000</v>
      </c>
      <c r="F350" s="15"/>
      <c r="G350" s="129"/>
      <c r="H350" s="15"/>
    </row>
    <row r="351" spans="1:8" ht="12.75" customHeight="1">
      <c r="A351" s="67"/>
      <c r="C351" s="11">
        <v>6050</v>
      </c>
      <c r="D351" s="1" t="s">
        <v>24</v>
      </c>
      <c r="E351" s="41">
        <v>100000</v>
      </c>
      <c r="F351" s="15"/>
      <c r="G351" s="129"/>
      <c r="H351" s="15"/>
    </row>
    <row r="352" spans="1:8" ht="13.5" thickBot="1">
      <c r="A352" s="67"/>
      <c r="C352" s="32">
        <v>6060</v>
      </c>
      <c r="D352" s="1" t="s">
        <v>30</v>
      </c>
      <c r="E352" s="43">
        <v>15000</v>
      </c>
      <c r="F352" s="15"/>
      <c r="G352" s="129"/>
      <c r="H352" s="15"/>
    </row>
    <row r="353" spans="1:8" ht="13.5" thickBot="1">
      <c r="A353" s="67"/>
      <c r="B353" s="69">
        <v>92695</v>
      </c>
      <c r="C353" s="34"/>
      <c r="D353" s="127" t="s">
        <v>13</v>
      </c>
      <c r="E353" s="62">
        <f>SUM(E354:E356)</f>
        <v>535000</v>
      </c>
      <c r="F353" s="14"/>
      <c r="G353" s="129"/>
      <c r="H353" s="14"/>
    </row>
    <row r="354" spans="1:8" ht="25.5">
      <c r="A354" s="67"/>
      <c r="C354" s="5">
        <v>2820</v>
      </c>
      <c r="D354" s="42" t="s">
        <v>82</v>
      </c>
      <c r="E354" s="41">
        <v>335000</v>
      </c>
      <c r="F354" s="15"/>
      <c r="G354" s="129"/>
      <c r="H354" s="15"/>
    </row>
    <row r="355" spans="1:8" ht="25.5">
      <c r="A355" s="67"/>
      <c r="C355" s="11">
        <v>3040</v>
      </c>
      <c r="D355" s="42" t="s">
        <v>141</v>
      </c>
      <c r="E355" s="41">
        <v>70000</v>
      </c>
      <c r="F355" s="15"/>
      <c r="G355" s="129"/>
      <c r="H355" s="15"/>
    </row>
    <row r="356" spans="1:8" ht="13.5" thickBot="1">
      <c r="A356" s="44"/>
      <c r="B356" s="45"/>
      <c r="C356" s="32">
        <v>3250</v>
      </c>
      <c r="D356" s="45" t="s">
        <v>147</v>
      </c>
      <c r="E356" s="43">
        <v>130000</v>
      </c>
      <c r="F356" s="89"/>
      <c r="G356" s="129"/>
      <c r="H356" s="15"/>
    </row>
    <row r="357" spans="5:7" ht="12.75">
      <c r="E357" s="15"/>
      <c r="G357" s="129"/>
    </row>
    <row r="358" spans="5:7" ht="12.75">
      <c r="E358" s="15"/>
      <c r="G358" s="129"/>
    </row>
    <row r="359" spans="5:7" ht="12.75">
      <c r="E359" s="15"/>
      <c r="G359" s="129"/>
    </row>
    <row r="360" spans="5:7" ht="12.75">
      <c r="E360" s="15"/>
      <c r="G360" s="129"/>
    </row>
    <row r="361" spans="5:7" ht="12.75">
      <c r="E361" s="15"/>
      <c r="G361" s="129"/>
    </row>
    <row r="362" spans="5:7" ht="12.75">
      <c r="E362" s="15"/>
      <c r="G362" s="129"/>
    </row>
    <row r="363" spans="5:7" ht="12.75">
      <c r="E363" s="15"/>
      <c r="G363" s="129"/>
    </row>
    <row r="364" spans="5:7" ht="12.75">
      <c r="E364" s="15"/>
      <c r="G364" s="129"/>
    </row>
    <row r="365" spans="5:7" ht="12.75">
      <c r="E365" s="15"/>
      <c r="G365" s="129"/>
    </row>
    <row r="366" spans="5:7" ht="12.75">
      <c r="E366" s="15"/>
      <c r="G366" s="129"/>
    </row>
    <row r="367" spans="5:7" ht="12.75">
      <c r="E367" s="15"/>
      <c r="G367" s="129"/>
    </row>
    <row r="368" spans="5:7" ht="12.75">
      <c r="E368" s="15"/>
      <c r="G368" s="129"/>
    </row>
    <row r="369" spans="5:7" ht="12.75">
      <c r="E369" s="15"/>
      <c r="G369" s="129"/>
    </row>
    <row r="370" spans="5:7" ht="12.75">
      <c r="E370" s="15"/>
      <c r="G370" s="129"/>
    </row>
    <row r="371" spans="5:7" ht="12.75">
      <c r="E371" s="15"/>
      <c r="G371" s="129"/>
    </row>
    <row r="372" spans="5:7" ht="12.75">
      <c r="E372" s="15"/>
      <c r="G372" s="129"/>
    </row>
    <row r="373" spans="5:7" ht="12.75">
      <c r="E373" s="15"/>
      <c r="G373" s="129"/>
    </row>
    <row r="374" spans="5:7" ht="12.75">
      <c r="E374" s="15"/>
      <c r="G374" s="129"/>
    </row>
    <row r="375" spans="5:7" ht="12.75">
      <c r="E375" s="15"/>
      <c r="G375" s="129"/>
    </row>
    <row r="376" spans="5:7" ht="12.75">
      <c r="E376" s="15"/>
      <c r="G376" s="129"/>
    </row>
    <row r="377" spans="5:7" ht="12.75">
      <c r="E377" s="15"/>
      <c r="G377" s="129"/>
    </row>
    <row r="378" spans="5:7" ht="12.75">
      <c r="E378" s="15"/>
      <c r="G378" s="129"/>
    </row>
    <row r="379" spans="5:7" ht="12.75">
      <c r="E379" s="15"/>
      <c r="G379" s="129"/>
    </row>
    <row r="380" spans="5:7" ht="12.75">
      <c r="E380" s="15"/>
      <c r="G380" s="129"/>
    </row>
    <row r="381" spans="5:7" ht="12.75">
      <c r="E381" s="15"/>
      <c r="G381" s="129"/>
    </row>
    <row r="382" spans="5:7" ht="12.75">
      <c r="E382" s="15"/>
      <c r="G382" s="129"/>
    </row>
    <row r="383" spans="5:7" ht="12.75">
      <c r="E383" s="15"/>
      <c r="G383" s="129"/>
    </row>
    <row r="384" spans="5:7" ht="12.75">
      <c r="E384" s="15"/>
      <c r="G384" s="129"/>
    </row>
    <row r="385" spans="5:7" ht="12.75">
      <c r="E385" s="15"/>
      <c r="G385" s="129"/>
    </row>
    <row r="386" spans="5:7" ht="12.75">
      <c r="E386" s="219" t="s">
        <v>269</v>
      </c>
      <c r="G386" s="219"/>
    </row>
    <row r="387" spans="5:7" ht="12.75">
      <c r="E387" s="219" t="s">
        <v>158</v>
      </c>
      <c r="G387" s="219"/>
    </row>
    <row r="388" spans="5:7" ht="12.75">
      <c r="E388" s="219" t="s">
        <v>159</v>
      </c>
      <c r="G388" s="219"/>
    </row>
    <row r="389" spans="5:7" ht="12.75">
      <c r="E389" s="219" t="s">
        <v>280</v>
      </c>
      <c r="G389" s="219"/>
    </row>
    <row r="390" spans="1:5" ht="15">
      <c r="A390" s="130" t="s">
        <v>113</v>
      </c>
      <c r="B390" s="130"/>
      <c r="C390" s="131" t="s">
        <v>114</v>
      </c>
      <c r="D390" s="222"/>
      <c r="E390" s="422" t="s">
        <v>281</v>
      </c>
    </row>
    <row r="391" spans="1:5" ht="15">
      <c r="A391" s="130"/>
      <c r="B391" s="130"/>
      <c r="C391" s="131" t="s">
        <v>115</v>
      </c>
      <c r="D391" s="222"/>
      <c r="E391" s="63"/>
    </row>
    <row r="392" spans="1:5" ht="15">
      <c r="A392" s="130"/>
      <c r="B392" s="130"/>
      <c r="C392" s="223" t="s">
        <v>157</v>
      </c>
      <c r="D392" s="223"/>
      <c r="E392" s="133"/>
    </row>
    <row r="393" spans="2:5" ht="13.5" thickBot="1">
      <c r="B393" s="134"/>
      <c r="C393" s="24"/>
      <c r="D393" s="135"/>
      <c r="E393" s="15"/>
    </row>
    <row r="394" spans="1:7" ht="12.75">
      <c r="A394" s="136"/>
      <c r="B394" s="137"/>
      <c r="C394" s="138"/>
      <c r="D394" s="139"/>
      <c r="E394" s="79"/>
      <c r="F394" s="215"/>
      <c r="G394" s="395"/>
    </row>
    <row r="395" spans="1:7" ht="12.75">
      <c r="A395" s="140" t="s">
        <v>116</v>
      </c>
      <c r="B395" s="141" t="s">
        <v>117</v>
      </c>
      <c r="C395" s="142" t="s">
        <v>3</v>
      </c>
      <c r="D395" s="141" t="s">
        <v>4</v>
      </c>
      <c r="E395" s="143" t="s">
        <v>5</v>
      </c>
      <c r="F395" s="395"/>
      <c r="G395" s="395"/>
    </row>
    <row r="396" spans="1:7" ht="13.5" thickBot="1">
      <c r="A396" s="46"/>
      <c r="B396" s="27"/>
      <c r="C396" s="9"/>
      <c r="D396" s="144"/>
      <c r="E396" s="213">
        <v>2006</v>
      </c>
      <c r="F396" s="396"/>
      <c r="G396" s="203"/>
    </row>
    <row r="397" spans="1:7" ht="24.75" customHeight="1" thickBot="1">
      <c r="A397" s="146"/>
      <c r="B397" s="147"/>
      <c r="C397" s="147"/>
      <c r="D397" s="148" t="s">
        <v>118</v>
      </c>
      <c r="E397" s="149">
        <f>SUM(E398,E404,E407)</f>
        <v>8835228</v>
      </c>
      <c r="F397" s="397"/>
      <c r="G397" s="398"/>
    </row>
    <row r="398" spans="1:7" ht="15.75" thickBot="1">
      <c r="A398" s="18">
        <v>750</v>
      </c>
      <c r="B398" s="150"/>
      <c r="C398" s="19"/>
      <c r="D398" s="151" t="s">
        <v>119</v>
      </c>
      <c r="E398" s="118">
        <f>SUM(E399)</f>
        <v>125958</v>
      </c>
      <c r="F398" s="203"/>
      <c r="G398" s="398"/>
    </row>
    <row r="399" spans="1:7" ht="15.75" thickBot="1">
      <c r="A399" s="153"/>
      <c r="B399" s="25">
        <v>75011</v>
      </c>
      <c r="C399" s="23"/>
      <c r="D399" s="154" t="s">
        <v>120</v>
      </c>
      <c r="E399" s="160">
        <f>SUM(E400:E403)</f>
        <v>125958</v>
      </c>
      <c r="F399" s="203"/>
      <c r="G399" s="399"/>
    </row>
    <row r="400" spans="1:7" ht="15">
      <c r="A400" s="153"/>
      <c r="B400" s="47"/>
      <c r="C400" s="20">
        <v>4010</v>
      </c>
      <c r="D400" s="205" t="s">
        <v>44</v>
      </c>
      <c r="E400" s="155">
        <v>90314</v>
      </c>
      <c r="F400" s="400"/>
      <c r="G400" s="399"/>
    </row>
    <row r="401" spans="1:7" ht="15">
      <c r="A401" s="153"/>
      <c r="B401" s="24"/>
      <c r="C401" s="9">
        <v>4040</v>
      </c>
      <c r="D401" s="163" t="s">
        <v>121</v>
      </c>
      <c r="E401" s="156">
        <v>17000</v>
      </c>
      <c r="F401" s="400"/>
      <c r="G401" s="399"/>
    </row>
    <row r="402" spans="1:7" ht="15">
      <c r="A402" s="153"/>
      <c r="B402" s="24"/>
      <c r="C402" s="9">
        <v>4110</v>
      </c>
      <c r="D402" s="163" t="s">
        <v>46</v>
      </c>
      <c r="E402" s="156">
        <v>16323</v>
      </c>
      <c r="F402" s="400"/>
      <c r="G402" s="399"/>
    </row>
    <row r="403" spans="1:7" ht="15.75" thickBot="1">
      <c r="A403" s="153"/>
      <c r="B403" s="24"/>
      <c r="C403" s="9">
        <v>4120</v>
      </c>
      <c r="D403" s="163" t="s">
        <v>47</v>
      </c>
      <c r="E403" s="156">
        <v>2321</v>
      </c>
      <c r="F403" s="400"/>
      <c r="G403" s="399"/>
    </row>
    <row r="404" spans="1:7" ht="26.25" thickBot="1">
      <c r="A404" s="18">
        <v>751</v>
      </c>
      <c r="B404" s="19"/>
      <c r="C404" s="19"/>
      <c r="D404" s="158" t="s">
        <v>122</v>
      </c>
      <c r="E404" s="118">
        <f>SUM(E405)</f>
        <v>6200</v>
      </c>
      <c r="F404" s="203"/>
      <c r="G404" s="399"/>
    </row>
    <row r="405" spans="1:7" ht="26.25" thickBot="1">
      <c r="A405" s="7"/>
      <c r="B405" s="21">
        <v>75101</v>
      </c>
      <c r="C405" s="24"/>
      <c r="D405" s="206" t="s">
        <v>123</v>
      </c>
      <c r="E405" s="160">
        <f>SUM(E406:E406)</f>
        <v>6200</v>
      </c>
      <c r="F405" s="203"/>
      <c r="G405" s="398"/>
    </row>
    <row r="406" spans="1:7" ht="17.25" customHeight="1" thickBot="1">
      <c r="A406" s="7"/>
      <c r="B406" s="24"/>
      <c r="C406" s="20">
        <v>4210</v>
      </c>
      <c r="D406" s="71" t="s">
        <v>39</v>
      </c>
      <c r="E406" s="155">
        <v>6200</v>
      </c>
      <c r="F406" s="400"/>
      <c r="G406" s="399"/>
    </row>
    <row r="407" spans="1:7" ht="13.5" thickBot="1">
      <c r="A407" s="18">
        <v>852</v>
      </c>
      <c r="B407" s="18"/>
      <c r="C407" s="19"/>
      <c r="D407" s="151" t="s">
        <v>124</v>
      </c>
      <c r="E407" s="152">
        <f>SUM(E408,E416,E418,E420)</f>
        <v>8703070</v>
      </c>
      <c r="F407" s="203"/>
      <c r="G407" s="399"/>
    </row>
    <row r="408" spans="1:7" ht="39" thickBot="1">
      <c r="A408" s="7"/>
      <c r="B408" s="25">
        <v>85212</v>
      </c>
      <c r="C408" s="7"/>
      <c r="D408" s="159" t="s">
        <v>150</v>
      </c>
      <c r="E408" s="160">
        <f>SUM(E409:E415)</f>
        <v>8098965</v>
      </c>
      <c r="F408" s="203"/>
      <c r="G408" s="399"/>
    </row>
    <row r="409" spans="1:7" ht="12.75">
      <c r="A409" s="7"/>
      <c r="B409" s="26"/>
      <c r="C409" s="26">
        <v>3110</v>
      </c>
      <c r="D409" s="65" t="s">
        <v>125</v>
      </c>
      <c r="E409" s="160">
        <v>7767073</v>
      </c>
      <c r="F409" s="203"/>
      <c r="G409" s="399"/>
    </row>
    <row r="410" spans="1:7" ht="12.75">
      <c r="A410" s="7"/>
      <c r="B410" s="27"/>
      <c r="C410" s="27">
        <v>4010</v>
      </c>
      <c r="D410" s="161" t="s">
        <v>44</v>
      </c>
      <c r="E410" s="162">
        <v>135727</v>
      </c>
      <c r="F410" s="203"/>
      <c r="G410" s="399"/>
    </row>
    <row r="411" spans="1:7" ht="12.75">
      <c r="A411" s="7"/>
      <c r="B411" s="27"/>
      <c r="C411" s="27">
        <v>4040</v>
      </c>
      <c r="D411" s="161" t="s">
        <v>121</v>
      </c>
      <c r="E411" s="162">
        <v>7559</v>
      </c>
      <c r="F411" s="203"/>
      <c r="G411" s="399"/>
    </row>
    <row r="412" spans="1:7" ht="12.75">
      <c r="A412" s="7"/>
      <c r="B412" s="27"/>
      <c r="C412" s="27">
        <v>4110</v>
      </c>
      <c r="D412" s="161" t="s">
        <v>46</v>
      </c>
      <c r="E412" s="162">
        <v>121405</v>
      </c>
      <c r="F412" s="203"/>
      <c r="G412" s="399"/>
    </row>
    <row r="413" spans="1:7" ht="12.75">
      <c r="A413" s="7"/>
      <c r="B413" s="27"/>
      <c r="C413" s="27">
        <v>4120</v>
      </c>
      <c r="D413" s="161" t="s">
        <v>47</v>
      </c>
      <c r="E413" s="162">
        <v>3510</v>
      </c>
      <c r="F413" s="203"/>
      <c r="G413" s="399"/>
    </row>
    <row r="414" spans="1:7" ht="12.75">
      <c r="A414" s="7"/>
      <c r="B414" s="27"/>
      <c r="C414" s="27">
        <v>4210</v>
      </c>
      <c r="D414" s="161" t="s">
        <v>39</v>
      </c>
      <c r="E414" s="162">
        <v>33691</v>
      </c>
      <c r="F414" s="203"/>
      <c r="G414" s="399"/>
    </row>
    <row r="415" spans="1:7" ht="13.5" thickBot="1">
      <c r="A415" s="7"/>
      <c r="B415" s="28"/>
      <c r="C415" s="27">
        <v>4300</v>
      </c>
      <c r="D415" s="163" t="s">
        <v>126</v>
      </c>
      <c r="E415" s="156">
        <v>30000</v>
      </c>
      <c r="F415" s="400"/>
      <c r="G415" s="399"/>
    </row>
    <row r="416" spans="1:7" ht="39" thickBot="1">
      <c r="A416" s="9"/>
      <c r="B416" s="21">
        <v>85213</v>
      </c>
      <c r="C416" s="21"/>
      <c r="D416" s="164" t="s">
        <v>135</v>
      </c>
      <c r="E416" s="165">
        <f>SUM(E417)</f>
        <v>50681</v>
      </c>
      <c r="F416" s="400"/>
      <c r="G416" s="399"/>
    </row>
    <row r="417" spans="1:7" ht="13.5" thickBot="1">
      <c r="A417" s="7"/>
      <c r="B417" s="24"/>
      <c r="C417" s="21">
        <v>4130</v>
      </c>
      <c r="D417" s="166" t="s">
        <v>136</v>
      </c>
      <c r="E417" s="165">
        <v>50681</v>
      </c>
      <c r="F417" s="400"/>
      <c r="G417" s="399"/>
    </row>
    <row r="418" spans="1:7" ht="26.25" thickBot="1">
      <c r="A418" s="9"/>
      <c r="B418" s="21">
        <v>85214</v>
      </c>
      <c r="C418" s="21"/>
      <c r="D418" s="167" t="s">
        <v>140</v>
      </c>
      <c r="E418" s="145">
        <f>SUM(E419:E419)</f>
        <v>545185</v>
      </c>
      <c r="F418" s="203"/>
      <c r="G418" s="399"/>
    </row>
    <row r="419" spans="1:7" ht="13.5" thickBot="1">
      <c r="A419" s="7"/>
      <c r="B419" s="24"/>
      <c r="C419" s="21">
        <v>3110</v>
      </c>
      <c r="D419" s="168" t="s">
        <v>125</v>
      </c>
      <c r="E419" s="155">
        <v>545185</v>
      </c>
      <c r="F419" s="400"/>
      <c r="G419" s="399"/>
    </row>
    <row r="420" spans="1:7" ht="13.5" thickBot="1">
      <c r="A420" s="169"/>
      <c r="B420" s="21">
        <v>85228</v>
      </c>
      <c r="C420" s="21"/>
      <c r="D420" s="77" t="s">
        <v>93</v>
      </c>
      <c r="E420" s="152">
        <f>SUM(E421:E422)</f>
        <v>8239</v>
      </c>
      <c r="F420" s="203"/>
      <c r="G420" s="399"/>
    </row>
    <row r="421" spans="1:7" ht="12.75">
      <c r="A421" s="170"/>
      <c r="B421" s="24"/>
      <c r="C421" s="20">
        <v>4110</v>
      </c>
      <c r="D421" s="4" t="s">
        <v>46</v>
      </c>
      <c r="E421" s="155">
        <v>989</v>
      </c>
      <c r="F421" s="400"/>
      <c r="G421" s="399"/>
    </row>
    <row r="422" spans="1:7" ht="13.5" thickBot="1">
      <c r="A422" s="171"/>
      <c r="B422" s="23"/>
      <c r="C422" s="25">
        <v>4170</v>
      </c>
      <c r="D422" s="113" t="s">
        <v>33</v>
      </c>
      <c r="E422" s="157">
        <v>7250</v>
      </c>
      <c r="F422" s="400"/>
      <c r="G422" s="399"/>
    </row>
    <row r="441" spans="5:7" ht="12.75">
      <c r="E441" s="219" t="s">
        <v>270</v>
      </c>
      <c r="G441" s="219"/>
    </row>
    <row r="442" spans="5:7" ht="12.75">
      <c r="E442" s="219" t="s">
        <v>158</v>
      </c>
      <c r="G442" s="219"/>
    </row>
    <row r="443" spans="5:7" ht="12.75">
      <c r="E443" s="219" t="s">
        <v>159</v>
      </c>
      <c r="G443" s="219"/>
    </row>
    <row r="444" spans="5:7" ht="12.75">
      <c r="E444" s="219" t="s">
        <v>280</v>
      </c>
      <c r="G444" s="219"/>
    </row>
    <row r="445" spans="1:5" ht="12.75">
      <c r="A445" s="132"/>
      <c r="B445" s="132"/>
      <c r="C445" s="132"/>
      <c r="D445" s="132"/>
      <c r="E445" s="424" t="s">
        <v>281</v>
      </c>
    </row>
    <row r="446" spans="1:8" ht="15">
      <c r="A446" s="132"/>
      <c r="B446" s="175"/>
      <c r="C446" s="175" t="s">
        <v>127</v>
      </c>
      <c r="D446" s="175"/>
      <c r="E446" s="175"/>
      <c r="F446" s="100"/>
      <c r="G446" s="100"/>
      <c r="H446" s="175"/>
    </row>
    <row r="447" spans="1:8" ht="15">
      <c r="A447" s="132"/>
      <c r="B447" s="175"/>
      <c r="C447" s="175" t="s">
        <v>128</v>
      </c>
      <c r="D447" s="175"/>
      <c r="E447" s="175"/>
      <c r="F447" s="100"/>
      <c r="G447" s="100"/>
      <c r="H447" s="175"/>
    </row>
    <row r="448" spans="1:8" ht="15">
      <c r="A448" s="132"/>
      <c r="B448" s="175"/>
      <c r="C448" s="175" t="s">
        <v>157</v>
      </c>
      <c r="D448" s="175"/>
      <c r="E448" s="175"/>
      <c r="F448" s="100"/>
      <c r="G448" s="100"/>
      <c r="H448" s="175"/>
    </row>
    <row r="449" spans="1:8" ht="12.75">
      <c r="A449" s="132"/>
      <c r="B449" s="132"/>
      <c r="C449" s="132"/>
      <c r="D449" s="132"/>
      <c r="E449" s="132"/>
      <c r="H449" s="132"/>
    </row>
    <row r="450" spans="1:5" ht="13.5" thickBot="1">
      <c r="A450" s="132"/>
      <c r="B450" s="132"/>
      <c r="C450" s="132"/>
      <c r="D450" s="132"/>
      <c r="E450" s="132"/>
    </row>
    <row r="451" spans="1:7" ht="12.75">
      <c r="A451" s="20" t="s">
        <v>116</v>
      </c>
      <c r="B451" s="20" t="s">
        <v>117</v>
      </c>
      <c r="C451" s="176" t="s">
        <v>129</v>
      </c>
      <c r="D451" s="174" t="s">
        <v>130</v>
      </c>
      <c r="E451" s="177" t="s">
        <v>131</v>
      </c>
      <c r="F451" s="401"/>
      <c r="G451" s="401"/>
    </row>
    <row r="452" spans="1:7" ht="13.5" thickBot="1">
      <c r="A452" s="9"/>
      <c r="B452" s="27"/>
      <c r="C452" s="9"/>
      <c r="D452" s="24"/>
      <c r="E452" s="178" t="s">
        <v>156</v>
      </c>
      <c r="F452" s="401"/>
      <c r="G452" s="401"/>
    </row>
    <row r="453" spans="1:7" ht="12.75">
      <c r="A453" s="49"/>
      <c r="B453" s="416"/>
      <c r="C453" s="416"/>
      <c r="D453" s="417"/>
      <c r="E453" s="173"/>
      <c r="F453" s="86"/>
      <c r="G453" s="86"/>
    </row>
    <row r="454" spans="1:7" ht="15">
      <c r="A454" s="153"/>
      <c r="B454" s="418" t="s">
        <v>118</v>
      </c>
      <c r="C454" s="418"/>
      <c r="D454" s="419"/>
      <c r="E454" s="179">
        <f>SUM(E456)</f>
        <v>24295</v>
      </c>
      <c r="F454" s="392"/>
      <c r="G454" s="402"/>
    </row>
    <row r="455" spans="1:7" ht="15.75" thickBot="1">
      <c r="A455" s="7"/>
      <c r="B455" s="420"/>
      <c r="C455" s="420"/>
      <c r="D455" s="421"/>
      <c r="E455" s="180"/>
      <c r="F455" s="403"/>
      <c r="G455" s="402"/>
    </row>
    <row r="456" spans="1:7" ht="30.75" thickBot="1">
      <c r="A456" s="182">
        <v>754</v>
      </c>
      <c r="B456" s="183"/>
      <c r="C456" s="183"/>
      <c r="D456" s="184" t="s">
        <v>54</v>
      </c>
      <c r="E456" s="185">
        <f>SUM(E457)</f>
        <v>24295</v>
      </c>
      <c r="F456" s="392"/>
      <c r="G456" s="402"/>
    </row>
    <row r="457" spans="1:7" ht="15.75" thickBot="1">
      <c r="A457" s="49"/>
      <c r="B457" s="18">
        <v>75414</v>
      </c>
      <c r="C457" s="47"/>
      <c r="D457" s="186" t="s">
        <v>132</v>
      </c>
      <c r="E457" s="187">
        <f>SUM(E458:E461)</f>
        <v>24295</v>
      </c>
      <c r="F457" s="403"/>
      <c r="G457" s="402"/>
    </row>
    <row r="458" spans="1:7" ht="12.75">
      <c r="A458" s="7"/>
      <c r="B458" s="24"/>
      <c r="C458" s="20">
        <v>4010</v>
      </c>
      <c r="D458" s="188" t="s">
        <v>133</v>
      </c>
      <c r="E458" s="189">
        <v>17793</v>
      </c>
      <c r="F458" s="403"/>
      <c r="G458" s="404"/>
    </row>
    <row r="459" spans="1:7" ht="12.75">
      <c r="A459" s="7"/>
      <c r="B459" s="24"/>
      <c r="C459" s="9">
        <v>4110</v>
      </c>
      <c r="D459" s="8" t="s">
        <v>134</v>
      </c>
      <c r="E459" s="190">
        <v>3066</v>
      </c>
      <c r="F459" s="403"/>
      <c r="G459" s="404"/>
    </row>
    <row r="460" spans="1:7" ht="12.75">
      <c r="A460" s="7"/>
      <c r="B460" s="24"/>
      <c r="C460" s="9">
        <v>4120</v>
      </c>
      <c r="D460" s="8" t="s">
        <v>47</v>
      </c>
      <c r="E460" s="190">
        <v>436</v>
      </c>
      <c r="F460" s="403"/>
      <c r="G460" s="404"/>
    </row>
    <row r="461" spans="1:7" ht="13.5" thickBot="1">
      <c r="A461" s="55"/>
      <c r="B461" s="23"/>
      <c r="C461" s="25">
        <v>4300</v>
      </c>
      <c r="D461" s="191" t="s">
        <v>14</v>
      </c>
      <c r="E461" s="192">
        <v>3000</v>
      </c>
      <c r="F461" s="403"/>
      <c r="G461" s="404"/>
    </row>
    <row r="462" spans="1:7" ht="12.75">
      <c r="A462" s="132"/>
      <c r="B462" s="132"/>
      <c r="C462" s="132"/>
      <c r="D462" s="132"/>
      <c r="E462" s="132"/>
      <c r="F462" s="132"/>
      <c r="G462" s="132"/>
    </row>
    <row r="463" spans="1:7" ht="12.75">
      <c r="A463" s="132"/>
      <c r="B463" s="132"/>
      <c r="C463" s="132"/>
      <c r="D463" s="132"/>
      <c r="E463" s="132"/>
      <c r="F463" s="132"/>
      <c r="G463" s="132"/>
    </row>
    <row r="464" spans="1:7" ht="12.75">
      <c r="A464" s="132"/>
      <c r="B464" s="132"/>
      <c r="C464" s="132"/>
      <c r="D464" s="193"/>
      <c r="E464" s="194"/>
      <c r="F464" s="194"/>
      <c r="G464" s="195"/>
    </row>
    <row r="465" spans="1:7" ht="12.75">
      <c r="A465" s="132"/>
      <c r="B465" s="132"/>
      <c r="C465" s="132"/>
      <c r="D465" s="132"/>
      <c r="E465" s="194"/>
      <c r="F465" s="194"/>
      <c r="G465" s="195"/>
    </row>
    <row r="466" spans="5:7" ht="12.75">
      <c r="E466" s="15"/>
      <c r="F466" s="15"/>
      <c r="G466" s="195"/>
    </row>
    <row r="467" spans="5:7" ht="12.75">
      <c r="E467" s="15"/>
      <c r="F467" s="15"/>
      <c r="G467" s="195"/>
    </row>
    <row r="468" spans="5:7" ht="12.75">
      <c r="E468" s="15"/>
      <c r="F468" s="15"/>
      <c r="G468" s="195"/>
    </row>
    <row r="469" spans="4:7" ht="15">
      <c r="D469" s="196"/>
      <c r="E469" s="22"/>
      <c r="F469" s="197"/>
      <c r="G469" s="220"/>
    </row>
    <row r="470" spans="4:7" ht="15">
      <c r="D470" s="196"/>
      <c r="E470" s="22"/>
      <c r="F470" s="197"/>
      <c r="G470" s="220"/>
    </row>
    <row r="471" spans="4:7" ht="15">
      <c r="D471" s="29"/>
      <c r="E471" s="17"/>
      <c r="F471" s="17"/>
      <c r="G471" s="221"/>
    </row>
    <row r="473" spans="4:7" ht="15">
      <c r="D473" s="29"/>
      <c r="E473" s="17"/>
      <c r="F473" s="17"/>
      <c r="G473" s="198"/>
    </row>
    <row r="474" spans="4:7" ht="15">
      <c r="D474" s="29"/>
      <c r="E474" s="17"/>
      <c r="F474" s="17"/>
      <c r="G474" s="198"/>
    </row>
    <row r="475" spans="4:7" ht="15">
      <c r="D475" s="29"/>
      <c r="E475" s="17"/>
      <c r="F475" s="17"/>
      <c r="G475" s="198"/>
    </row>
    <row r="476" spans="4:7" ht="15">
      <c r="D476" s="29"/>
      <c r="E476" s="17"/>
      <c r="F476" s="17"/>
      <c r="G476" s="198"/>
    </row>
    <row r="477" spans="4:7" ht="15">
      <c r="D477" s="29"/>
      <c r="E477" s="17"/>
      <c r="F477" s="17"/>
      <c r="G477" s="198"/>
    </row>
    <row r="478" spans="4:7" ht="15">
      <c r="D478" s="29"/>
      <c r="E478" s="17"/>
      <c r="F478" s="17"/>
      <c r="G478" s="198"/>
    </row>
    <row r="479" spans="4:7" ht="15">
      <c r="D479" s="29"/>
      <c r="E479" s="17"/>
      <c r="F479" s="17"/>
      <c r="G479" s="198"/>
    </row>
    <row r="480" spans="5:7" ht="15">
      <c r="E480" s="15"/>
      <c r="G480" s="198"/>
    </row>
    <row r="481" spans="5:7" ht="15">
      <c r="E481" s="15"/>
      <c r="G481" s="198"/>
    </row>
    <row r="482" spans="5:7" ht="15">
      <c r="E482" s="15"/>
      <c r="G482" s="198"/>
    </row>
    <row r="483" spans="5:7" ht="15">
      <c r="E483" s="15"/>
      <c r="G483" s="198"/>
    </row>
    <row r="484" spans="4:7" ht="15">
      <c r="D484" s="29"/>
      <c r="E484" s="17"/>
      <c r="F484" s="106"/>
      <c r="G484" s="198"/>
    </row>
    <row r="485" spans="4:7" ht="15">
      <c r="D485" s="199"/>
      <c r="E485" s="17"/>
      <c r="F485" s="87"/>
      <c r="G485" s="198"/>
    </row>
    <row r="486" spans="4:7" ht="15">
      <c r="D486" s="199"/>
      <c r="E486" s="17"/>
      <c r="F486" s="17"/>
      <c r="G486" s="198"/>
    </row>
    <row r="487" spans="4:7" ht="15">
      <c r="D487" s="199"/>
      <c r="E487" s="17"/>
      <c r="F487" s="87"/>
      <c r="G487" s="198"/>
    </row>
    <row r="488" spans="4:7" ht="15">
      <c r="D488" s="200"/>
      <c r="E488" s="17"/>
      <c r="F488" s="17"/>
      <c r="G488" s="198"/>
    </row>
    <row r="489" spans="4:7" ht="15">
      <c r="D489" s="199"/>
      <c r="E489" s="17"/>
      <c r="F489" s="17"/>
      <c r="G489" s="198"/>
    </row>
    <row r="490" spans="4:7" ht="15">
      <c r="D490" s="199"/>
      <c r="E490" s="17"/>
      <c r="F490" s="17"/>
      <c r="G490" s="198"/>
    </row>
    <row r="491" spans="4:7" ht="15">
      <c r="D491" s="199"/>
      <c r="E491" s="17"/>
      <c r="F491" s="17"/>
      <c r="G491" s="198"/>
    </row>
    <row r="492" spans="4:7" ht="15">
      <c r="D492" s="199"/>
      <c r="E492" s="17"/>
      <c r="F492" s="17"/>
      <c r="G492" s="198"/>
    </row>
    <row r="493" spans="4:7" ht="15">
      <c r="D493" s="199"/>
      <c r="E493" s="17"/>
      <c r="F493" s="17"/>
      <c r="G493" s="198"/>
    </row>
    <row r="494" spans="4:7" ht="15">
      <c r="D494" s="199"/>
      <c r="E494" s="17"/>
      <c r="F494" s="17"/>
      <c r="G494" s="198"/>
    </row>
    <row r="495" spans="4:7" ht="15">
      <c r="D495" s="199"/>
      <c r="E495" s="17"/>
      <c r="F495" s="17"/>
      <c r="G495" s="198"/>
    </row>
    <row r="496" spans="4:7" ht="15">
      <c r="D496" s="199"/>
      <c r="E496" s="17"/>
      <c r="F496" s="17"/>
      <c r="G496" s="198"/>
    </row>
    <row r="497" spans="4:7" ht="15">
      <c r="D497" s="29"/>
      <c r="E497" s="17"/>
      <c r="F497" s="17"/>
      <c r="G497" s="201"/>
    </row>
  </sheetData>
  <mergeCells count="3">
    <mergeCell ref="B453:D453"/>
    <mergeCell ref="B454:D454"/>
    <mergeCell ref="B455:D4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magdam</dc:creator>
  <cp:keywords/>
  <dc:description/>
  <cp:lastModifiedBy>WFK8</cp:lastModifiedBy>
  <cp:lastPrinted>2006-01-17T13:28:03Z</cp:lastPrinted>
  <dcterms:created xsi:type="dcterms:W3CDTF">2005-02-01T08:27:59Z</dcterms:created>
  <dcterms:modified xsi:type="dcterms:W3CDTF">2006-01-17T13:29:22Z</dcterms:modified>
  <cp:category/>
  <cp:version/>
  <cp:contentType/>
  <cp:contentStatus/>
</cp:coreProperties>
</file>