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960" windowHeight="9045" firstSheet="4" activeTab="8"/>
  </bookViews>
  <sheets>
    <sheet name="DOCHODY ZAŁ 1" sheetId="1" r:id="rId1"/>
    <sheet name="WYDATKI ZAŁ 2" sheetId="2" r:id="rId2"/>
    <sheet name="Źródła pokr nied zał 3" sheetId="3" r:id="rId3"/>
    <sheet name="INWESTYCJE ZAŁ 4" sheetId="4" r:id="rId4"/>
    <sheet name="DOTACJE ZAŁ5" sheetId="5" r:id="rId5"/>
    <sheet name="ZAD ZLEC ZAŁ 6" sheetId="6" r:id="rId6"/>
    <sheet name="ZAD JED SAM POR ZAŁ 7" sheetId="7" r:id="rId7"/>
    <sheet name="DOCH ZLEC ZAŁ 8" sheetId="8" r:id="rId8"/>
    <sheet name="ZBK ZAŁ 9" sheetId="9" r:id="rId9"/>
    <sheet name="ZIK ZAŁ 10" sheetId="10" r:id="rId10"/>
    <sheet name="GFOŚ ZAŁ 11" sheetId="11" r:id="rId11"/>
  </sheets>
  <definedNames/>
  <calcPr fullCalcOnLoad="1"/>
</workbook>
</file>

<file path=xl/sharedStrings.xml><?xml version="1.0" encoding="utf-8"?>
<sst xmlns="http://schemas.openxmlformats.org/spreadsheetml/2006/main" count="1010" uniqueCount="440">
  <si>
    <t>DOTACJE CELOWE OTRZYMANE Z BUDŻETU PAŃSTWA NA REALIZACJĘ ZADAŃ BIEŻĄCYCH Z ZAKRESU ADMINISTRACJI RZĄDOWEJ ORAZ INNYCH ZADAŃ ZLECONYCH GMINIE / ZWIĄZKOM GMIN/ USTAWAMI</t>
  </si>
  <si>
    <t xml:space="preserve">URZĘDY NACZELNYCHORGANÓW WŁADZY PAŃSTWOWEJ, KONTROLI I OCHRONY PRAWA ORAZ SĄDOWNICTWA </t>
  </si>
  <si>
    <t xml:space="preserve">ZASIŁKI I POMOC W NATURZE ORAZ SKLADKI NA UBEZPIECZENIA SPOLECZNE </t>
  </si>
  <si>
    <t>SKŁADKI NA UBEZPIECZENIA ZDROWOTNE OPŁACANE ZA OSOBY POBIERAJĄCE NIEKTÓRE ŚWIADCZENIA Z POMOCY SPOŁECZNEJ</t>
  </si>
  <si>
    <t xml:space="preserve">USŁUGI OPIEKUŃCZE ORAZ SPECJALISTYCZNE USŁUGI OPIEKUŃCZE </t>
  </si>
  <si>
    <t xml:space="preserve">WYDATKI BIEŻĄCE, w tym : </t>
  </si>
  <si>
    <t>PLANOWANE DOCHODY ZWIĄZANE Z REALIZACJĄ PRZEZ GMINĘ ZADAŃ ZLECONYCH, KTÓRE PODLEGAJĄ PRZEKAZANIU DO BUDŻETU PAŃSTWA NA 2006 ROK</t>
  </si>
  <si>
    <t>POMOC SPOŁECZNA</t>
  </si>
  <si>
    <t xml:space="preserve">    </t>
  </si>
  <si>
    <t>WYSZCZEGÓLNIENIE</t>
  </si>
  <si>
    <t>KWOTA</t>
  </si>
  <si>
    <t>RAZEM</t>
  </si>
  <si>
    <t>RAZEM DOTACJE</t>
  </si>
  <si>
    <t>DOCHODY</t>
  </si>
  <si>
    <t>HANDEL</t>
  </si>
  <si>
    <r>
      <t>WYDATKI BIEŻĄCE, w tym</t>
    </r>
    <r>
      <rPr>
        <sz val="8"/>
        <rFont val="Arial CE"/>
        <family val="2"/>
      </rPr>
      <t xml:space="preserve"> </t>
    </r>
  </si>
  <si>
    <r>
      <t xml:space="preserve">dotacja </t>
    </r>
    <r>
      <rPr>
        <sz val="8"/>
        <rFont val="Arial CE"/>
        <family val="2"/>
      </rPr>
      <t>na utrzymanie gotowości bojowej</t>
    </r>
  </si>
  <si>
    <r>
      <t xml:space="preserve">WYDATKI BIEŻĄCE  - </t>
    </r>
    <r>
      <rPr>
        <sz val="8"/>
        <rFont val="Arial CE"/>
        <family val="2"/>
      </rPr>
      <t>świadczenia społeczne</t>
    </r>
  </si>
  <si>
    <r>
      <t xml:space="preserve">&gt;dotacja przedmiotowa </t>
    </r>
    <r>
      <rPr>
        <sz val="8"/>
        <rFont val="Arial CE"/>
        <family val="2"/>
      </rPr>
      <t xml:space="preserve">dla Zakładu Budżetowego ZIK na usuwanie wód deszczowych </t>
    </r>
  </si>
  <si>
    <r>
      <t xml:space="preserve">&gt;dotacje celowe </t>
    </r>
    <r>
      <rPr>
        <sz val="8"/>
        <rFont val="Arial CE"/>
        <family val="0"/>
      </rPr>
      <t xml:space="preserve">na finansowanie lub dofinansowanie zadań </t>
    </r>
    <r>
      <rPr>
        <b/>
        <sz val="8"/>
        <rFont val="Arial CE"/>
        <family val="2"/>
      </rPr>
      <t xml:space="preserve">zleconych do realizacji stowarzyszeniom </t>
    </r>
    <r>
      <rPr>
        <sz val="8"/>
        <rFont val="Arial CE"/>
        <family val="0"/>
      </rPr>
      <t>w zakresie upowszechniania kultury fizycznej</t>
    </r>
  </si>
  <si>
    <r>
      <t>dotacja inwestycyjna</t>
    </r>
    <r>
      <rPr>
        <sz val="8"/>
        <rFont val="Arial CE"/>
        <family val="2"/>
      </rPr>
      <t xml:space="preserve"> na zagospodarowanie nieużytków i terenów poprzemysłowych</t>
    </r>
  </si>
  <si>
    <r>
      <t>dotacja inwestycyjna</t>
    </r>
    <r>
      <rPr>
        <sz val="8"/>
        <rFont val="Arial CE"/>
        <family val="2"/>
      </rPr>
      <t xml:space="preserve"> na obwodnicę ul. Handlowej i inne projekty drogowe</t>
    </r>
  </si>
  <si>
    <r>
      <t>dotacja inwestycyjna</t>
    </r>
    <r>
      <rPr>
        <sz val="8"/>
        <rFont val="Arial CE"/>
        <family val="2"/>
      </rPr>
      <t xml:space="preserve"> na rozbudowę kolumbarium</t>
    </r>
  </si>
  <si>
    <r>
      <t>dotacja inwestycyjna</t>
    </r>
    <r>
      <rPr>
        <sz val="8"/>
        <rFont val="Arial CE"/>
        <family val="0"/>
      </rPr>
      <t xml:space="preserve"> dla ZIK na kanalizację i modernizację wodociągów wraz z infrastrukturą w rejonie Starego Miasta</t>
    </r>
  </si>
  <si>
    <r>
      <t xml:space="preserve">dotacja inwestycyjna </t>
    </r>
    <r>
      <rPr>
        <sz val="8"/>
        <rFont val="Arial CE"/>
        <family val="0"/>
      </rPr>
      <t>dla ZIK na kanalizację i modernizację wodociągów Piaski Wschodnie</t>
    </r>
  </si>
  <si>
    <r>
      <t xml:space="preserve">dotacja inwestycyjna </t>
    </r>
    <r>
      <rPr>
        <sz val="8"/>
        <rFont val="Arial CE"/>
        <family val="0"/>
      </rPr>
      <t>dla ZIK na kanalizację i modernizację wodociągów Piaski Zachodnie</t>
    </r>
  </si>
  <si>
    <r>
      <t xml:space="preserve">&gt;dotacja przedmiotowa </t>
    </r>
    <r>
      <rPr>
        <sz val="8"/>
        <rFont val="Arial CE"/>
        <family val="2"/>
      </rPr>
      <t>dla Zakładu Budżetowego ZIK na remonty kanalizacji deszczowej</t>
    </r>
  </si>
  <si>
    <r>
      <t xml:space="preserve">&gt;dotacja przedmiotowa </t>
    </r>
    <r>
      <rPr>
        <sz val="8"/>
        <rFont val="Arial CE"/>
        <family val="2"/>
      </rPr>
      <t>dla Zakładu Budżetowego ZIK na wodę na basen</t>
    </r>
  </si>
  <si>
    <r>
      <t xml:space="preserve">&gt;dotacja przedmiotowa </t>
    </r>
    <r>
      <rPr>
        <sz val="8"/>
        <rFont val="Arial CE"/>
        <family val="2"/>
      </rPr>
      <t>dla Zakładu Budżetowego ZIK na podlewanie zieleni</t>
    </r>
  </si>
  <si>
    <t>ODDZIAŁY PRZEDSZKOLNE W SZKOŁACH PODSTAWOWYCH</t>
  </si>
  <si>
    <t>KOLONIE I OBOZY ORAZ INNE FORMY WYPOCZYNKU DZIECI I MŁODZIEŻY SZKOLNEJ, A TAKŻE SZKOLENIA MŁODZIEŻY</t>
  </si>
  <si>
    <t>PLANOWANE PRZYCHODY OGÓŁEM, W TYM:</t>
  </si>
  <si>
    <t>&gt;Dofinansowanie modernizacji budynku Policji</t>
  </si>
  <si>
    <r>
      <t xml:space="preserve">&gt;dotacja przedmiotowa </t>
    </r>
    <r>
      <rPr>
        <sz val="8"/>
        <rFont val="Arial CE"/>
        <family val="0"/>
      </rPr>
      <t xml:space="preserve">dla Zakładu Budżetowego ZIK na </t>
    </r>
    <r>
      <rPr>
        <b/>
        <sz val="8"/>
        <rFont val="Arial CE"/>
        <family val="0"/>
      </rPr>
      <t xml:space="preserve">oczyszczanie miasta </t>
    </r>
  </si>
  <si>
    <r>
      <t xml:space="preserve">&gt;dotacja przedmiotowa </t>
    </r>
    <r>
      <rPr>
        <sz val="8"/>
        <rFont val="Arial CE"/>
        <family val="0"/>
      </rPr>
      <t xml:space="preserve">dla Zakładu Budżetowego ZIK na </t>
    </r>
    <r>
      <rPr>
        <b/>
        <sz val="8"/>
        <rFont val="Arial CE"/>
        <family val="0"/>
      </rPr>
      <t xml:space="preserve">utrzymanie zieleni </t>
    </r>
  </si>
  <si>
    <r>
      <t xml:space="preserve">&gt;dotacja przedmiotowa </t>
    </r>
    <r>
      <rPr>
        <sz val="8"/>
        <rFont val="Arial CE"/>
        <family val="0"/>
      </rPr>
      <t>dla Zakładu Budżetowego ZIK na</t>
    </r>
    <r>
      <rPr>
        <b/>
        <sz val="8"/>
        <rFont val="Arial CE"/>
        <family val="2"/>
      </rPr>
      <t xml:space="preserve"> oświetlenie </t>
    </r>
  </si>
  <si>
    <r>
      <t>&gt; Poz 20 WPI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- Dotacja inwestycyjna dla ZBK - Modernizacja  budynków i mieszkań komunalnych oraz budowa mieszkań socjalnych, w tym adaptacja na lokale mieszkalne budynku po dawnym Szpitalu Psychiatrycznym</t>
    </r>
  </si>
  <si>
    <t xml:space="preserve">&gt; Poz 9 WPI -Dotacja inwestycyjna dla ZBK -Remont i modernizacja budynków użyteczności publicznejoraz remonty komunalnych budynków użytkowych </t>
  </si>
  <si>
    <t>Lp.</t>
  </si>
  <si>
    <t>Nazwa programu (inwestycji)</t>
  </si>
  <si>
    <t>odpowiedzialny</t>
  </si>
  <si>
    <r>
      <t>koszt inwestycji w ramach WPI - łącznie        (</t>
    </r>
    <r>
      <rPr>
        <b/>
        <sz val="11"/>
        <rFont val="Tahoma"/>
        <family val="2"/>
      </rPr>
      <t>2006-2011</t>
    </r>
    <r>
      <rPr>
        <sz val="11"/>
        <rFont val="Tahoma"/>
        <family val="2"/>
      </rPr>
      <t>)</t>
    </r>
  </si>
  <si>
    <t>Wydatki inwestycyjne brutto poniesione w latach poprzednich ( rok 2005 zgodnie z planem)</t>
  </si>
  <si>
    <t>koszt zadania</t>
  </si>
  <si>
    <t>udział własny</t>
  </si>
  <si>
    <t>środki  pozabudżetowe</t>
  </si>
  <si>
    <t>środki ZBK i ZIK</t>
  </si>
  <si>
    <t>Kanalizacja i modernizacja wodociągów wraz z infrastrukturą towarzyszącą i zagospodarowaniem terenu w rejonie Starego Miasta - etap 1 i etap 2</t>
  </si>
  <si>
    <t>ZIK</t>
  </si>
  <si>
    <t>Przebudowa układu komunikacyjnego łączącego Czeladź, Będzin i Wojkowice z DK 94 na odcinku ul. 1-go Maja, Szpitalna i Kombatantów w Czeladzi - układ obwodowy Starego Miasta</t>
  </si>
  <si>
    <t>Adaptacja budynków i zagospodarowanie terenów dawnej kopalni SATURN</t>
  </si>
  <si>
    <t>ZBK, TPG Saturn</t>
  </si>
  <si>
    <t>Kanalizacja i wodociąg WSE - etap III wraz 
z infrastrukturą towarzyszącą i drogami wewnętrznymi (ul. Pusta, KS XI i KD XII, KS XII i KD XIII) - budowa połączeń dróg wewnątrz strefy z ul. Będzińską.</t>
  </si>
  <si>
    <t>Budowa nowych połączeń z Aglomeracją - obwodnica zachodnia - Czeladź - Katowice- do granic z Siemianowicami Śląskimi od DK 94 wraz z punktem przesiadkowym</t>
  </si>
  <si>
    <t>Kanalizacja i modernizacja wodociągów w ul. 21 Listopada</t>
  </si>
  <si>
    <t>DK 94 - Kanalizacja sanitarna i deszczowa 
w ul. Staszica od ul. Siemianowickiej do granic miasta (zgodnie z planem inwestycyjnym na lata 2005 - 2007)</t>
  </si>
  <si>
    <t>Przebudowa infrastruktury i otoczenia terenów handlowych w centralnej części miasta: targowiska Auby oraz Grodziecka</t>
  </si>
  <si>
    <t>UMC</t>
  </si>
  <si>
    <t>Remont i modernizacja budynków użyteczności publicznej oraz remonty komunalnych budynków użytkowych</t>
  </si>
  <si>
    <t>UMC, MOPS</t>
  </si>
  <si>
    <t>Modernizacja placówek oświatowych (szkół, bibliotek, domów kultury, przedszkoli itp.) wraz 
z budową, modernizacją lub rozbudową ich zaplecza oraz przyległych boisk i sal sportowych oraz zagospodarowaniem terenu (w tym placów zabaw przy placówkach)</t>
  </si>
  <si>
    <t>Kanalizacja w ul. Katowickiej, Staszica (od świateł do mostu) i Będzińskiej KS IX wraz 
z modernizacja wodociągów i infrastrukturą towarzyszącą.</t>
  </si>
  <si>
    <t>Modernizacja i rozbudowa kompleksu MOSiR przy ul. Sportowej - budowa kortów, modernizacja hali (wyposażenia) i trybuny stadionu, ogrodzenia, bieżni, skoczni, rzutni, kompleks pływalni krytej; realizacja zaplecza kompleksu.</t>
  </si>
  <si>
    <t>MOSiR</t>
  </si>
  <si>
    <t>Program "Ładne Miasto" - zagospodarowanie nieużytków i terenów poprzemysłowych, hałd, pól na cele rekreacyjne, alejki, ścieżki rowerowe, parki,otuliny założeń urbanistycznych, zieleń izolacyjna, tereny zielone, place zabaw. Odnowa i wzbogacenia zieleni i małej architektury w mieście; odnowa parków i skwerów; w tym także odnowa placów zabaw, wiat, znaków, barierek, oznaczeń. Zagospodarowanie wzgórza Bożecha na cele rekreacyjno-sportowe</t>
  </si>
  <si>
    <t>Połączenie istniejacych i planownych ujęć wody pitnej w system zapewniający bezpieczeństwo dostaw oraz budowa studni głębinowej SP 24; Monitoring i modernizacja urządzeń systemu wodociągowego (w tym pomp, lamp UV itp.). Opracowanie obliczeń hydraulicznych sieci.</t>
  </si>
  <si>
    <t>Piaski Wschodnie - kanalizacja wraz 
z przebudową wodociągów: ul. Słowackiego, Klonowa, Krasickiego, Zamiejska, Promyka, Kopernika, ks. Skorupki, Rzemieślnicza, Matejki, Prusa, os. Dziekana, 3 Szyb, Batorego, Małobądzka (ul. Nowopogońska, pompownia wód deszczowych, kolektor tłoczny), ul. Betonowa oraz Białe Domy (w tym pompownia ścieków)</t>
  </si>
  <si>
    <t>Piaski Zachodnie: przebudowa kanalizacji 
i wymiana wodciągów - etap 1: rejon zabytkowego osiedla  3 Kwietnia - Kościuszki -ul.Kosciuszki, 3 Kwietnia, Sikorskiego, Mickiewicza</t>
  </si>
  <si>
    <t>Rewitalizacja osiedla mieszkaniowego przy ulicy Kościuszki - 3 Kwietnia - modernizacja i wymiana infrastruktury w budynkach, likwidacja ogrzewania węglowego, zagospodarowanie terenu osiedla, odbudowa zniszczonych budynków, renowacja zabytkowych obiektów, ocieplenie stropów, stolarka itp.</t>
  </si>
  <si>
    <t>wydatki inwestycyjne brutto poniesione w latach poprzednich ( rok 2005 zgodnie z planem)</t>
  </si>
  <si>
    <t>Rewitalizacja oraz uciepłownienie tzw. Nowego Miasta (wraz z osiedlem Nowotki) wraz z wymianą sieci wodno-kanalizacyjnej</t>
  </si>
  <si>
    <t>Dolna Węgroda - kanalizacja i moderni-zacja wodociągu (ulice Katowicka, Reymonta, Strzelecka, Moniuszki, Łączna, Ślepa, Lotnicza, Nowa, Chopina, Powst. Styczniowego, Niecała, Borowa, Wojciechow-skiego, Poniatowskiego - stara zabudowa, Al. Róż, Astrów, Czarnomskiego, Piastowska, Wapienna, Polna, Zacisze</t>
  </si>
  <si>
    <t>Modernizacja budynków i mieszkań komunalnych oraz budowa mieszkań socjalnych, w tym adaptacja na lokale mieszkalne budynku po dawnym Szpitalu Psychiatrycznym</t>
  </si>
  <si>
    <t>Górna Węgroda - kanalizacja i przebudowa wodociągów (ul. Żytnia, Reymonta od Staszica do Nowopogońskiej, ul. Górna, Cmentarna, Poprzeczna, Tulipanów, Katowicka od Urzędu Miasta do ul. Nowopogońskiej)</t>
  </si>
  <si>
    <t>Budowa oczyszczalni ścieków z rurociągami tłocznymi - zadanie rezerwowe: jeśli analiza ekonomiczna wykaże jego opłacalność 
i zasadność, zostanie wprowadzone do WPI</t>
  </si>
  <si>
    <t>23.</t>
  </si>
  <si>
    <t>Rozbudowa i modernizacja układu drogowego w mieście wraz z oświetleniem</t>
  </si>
  <si>
    <t>.</t>
  </si>
  <si>
    <r>
      <t xml:space="preserve">&gt; </t>
    </r>
    <r>
      <rPr>
        <b/>
        <sz val="8"/>
        <rFont val="Arial CE"/>
        <family val="0"/>
      </rPr>
      <t>Poz 3 WPI</t>
    </r>
    <r>
      <rPr>
        <sz val="8"/>
        <rFont val="Arial CE"/>
        <family val="2"/>
      </rPr>
      <t xml:space="preserve"> -Adaptacja budynków i zagospodarowanie terenów dawnej kopalni Saturn Rozbudowa i modernizacja układu drogowego w mieście wraz z oświetleniem. </t>
    </r>
  </si>
  <si>
    <r>
      <t xml:space="preserve">&gt; </t>
    </r>
    <r>
      <rPr>
        <b/>
        <sz val="8"/>
        <rFont val="Arial CE"/>
        <family val="0"/>
      </rPr>
      <t xml:space="preserve">Poz 9 WPI </t>
    </r>
    <r>
      <rPr>
        <sz val="8"/>
        <rFont val="Arial CE"/>
        <family val="2"/>
      </rPr>
      <t xml:space="preserve">Remont i modernizacja budynków użyteczności publicznej oraz remonty komunalnych budynków użytkowych </t>
    </r>
  </si>
  <si>
    <r>
      <t xml:space="preserve">&gt; </t>
    </r>
    <r>
      <rPr>
        <b/>
        <sz val="8"/>
        <rFont val="Arial CE"/>
        <family val="0"/>
      </rPr>
      <t xml:space="preserve">Poz 10 WPI </t>
    </r>
    <r>
      <rPr>
        <sz val="8"/>
        <rFont val="Arial CE"/>
        <family val="2"/>
      </rPr>
      <t xml:space="preserve">Modernizacja placówek oświatowych (szkół, bibliotek, domów kultury, przedszkoli, itp.) wraz z budową, modernizacją lub rozbudową ich zaplecza oraz przyległych boisk i sal sportowych oraz zagospodarowaniem terenu (w tym placów zabaw przy placówkach) </t>
    </r>
  </si>
  <si>
    <r>
      <t>&gt;</t>
    </r>
    <r>
      <rPr>
        <b/>
        <sz val="8"/>
        <rFont val="Arial CE"/>
        <family val="0"/>
      </rPr>
      <t xml:space="preserve"> Poz 20 WPI </t>
    </r>
    <r>
      <rPr>
        <sz val="8"/>
        <rFont val="Arial CE"/>
        <family val="2"/>
      </rPr>
      <t>Modernizacja  budynków i mieszkań komunalnych oraz budowa mieszkań socjalnych, w tym adaptacja na lokale mieszkalne budynku po dawnym Szpitalu Psychiatrycznym</t>
    </r>
  </si>
  <si>
    <t xml:space="preserve">&gt; Poz 3 WPI -Adaptacja budynków i zagospodarowanie terenów dawnej kopalni Saturn Rozbudowa i modernizacja układu drogowego w mieście wraz z oświetleniem. </t>
  </si>
  <si>
    <r>
      <t xml:space="preserve">&gt; </t>
    </r>
    <r>
      <rPr>
        <b/>
        <sz val="8"/>
        <rFont val="Arial CE"/>
        <family val="0"/>
      </rPr>
      <t xml:space="preserve">Poz 10 WPI - Dotacja inwestycyjna dla ZBK - </t>
    </r>
    <r>
      <rPr>
        <sz val="8"/>
        <rFont val="Arial CE"/>
        <family val="2"/>
      </rPr>
      <t xml:space="preserve">Modernizacja placówek oświatowych (szkół, bibliotek, domów kultury, przedszkoli, itp.) wraz z budową, modernizacją lub rozbudową ich zaplecza oraz przyległych boisk i sal sportowych oraz zagospodarowaniem terenu (w tym placów zabaw przy placówkach) </t>
    </r>
  </si>
  <si>
    <r>
      <t xml:space="preserve">&gt; </t>
    </r>
    <r>
      <rPr>
        <b/>
        <sz val="8"/>
        <rFont val="Arial CE"/>
        <family val="0"/>
      </rPr>
      <t xml:space="preserve">Poz 10 WPI - Dotacja inwestycyjna dla ZBK -  </t>
    </r>
    <r>
      <rPr>
        <sz val="8"/>
        <rFont val="Arial CE"/>
        <family val="2"/>
      </rPr>
      <t xml:space="preserve">Modernizacja placówek oświatowych (szkół, bibliotek, domów kultury, przedszkoli, itp.) wraz z budową, modernizacją lub rozbudową ich zapleczaoraz przyległych boisk i sal sportowych oraz zagospodarowaniem terenu (w tym placów zabaw przy placówkach) </t>
    </r>
  </si>
  <si>
    <t xml:space="preserve">SKŁADKI NA UBEZPIECZENIA ZDROWOTNE OPŁACANE ZA OSOBY POBIERAJĄCE NIEKTÓRE ŚWIADCZENIA Z OPIEKI SPOŁECZNEJ ORAZ NIEKTÓRE ŚWIADCZENIA RODZINNE </t>
  </si>
  <si>
    <t xml:space="preserve">Inwestycja pod nazwą Budowa kanalizacji i modernizacja wodociągu w rejonie ul. 21 Listopada w Czeladzi (poz.nr 6) finansowana w roku 2004 i 2005 ze środków unijnych.Zakres prac w roku 2006 nie jest dofinansowywanyze środków UE. Aktualnie miasto nie podpisało umów </t>
  </si>
  <si>
    <t>na inne zadania inwestycyjne, które mogą być finansowane ze środków UE.</t>
  </si>
  <si>
    <t>Załącznik nr 1 do uchwały nr LXI/903/2005 Rady Miejskiej w Czeladzi z dnia 29.12.2005 r.</t>
  </si>
  <si>
    <t>Załącznik nr 2 do uchwały nr LXI/903/2005 Rady Miejskiej w Czeladzi z dnia 29.12.2005 r.</t>
  </si>
  <si>
    <t>Załącznik nr 3 do uchwały nr LXI/903/2005 Rady Miejskiej w Czeladzi z dnia 29.12.2005 r.</t>
  </si>
  <si>
    <t>Załącznik nr 5 do uchwały nr LXI/903/2005 Rady Miejskiej w Czeladzi z dnia 29.12.2005 r.</t>
  </si>
  <si>
    <t>Załącznik nr 6 do uchwały nr LXI/903/2005 Rady Miejskiej w Czeladzi z dnia 29.12.2005 r.</t>
  </si>
  <si>
    <t>Załącznik nr 7 do uchwały nr LXI/903/2005 Rady Miejskiej w Czeladzi z dnia 29.12.2005 r.</t>
  </si>
  <si>
    <t>Załącznik nr 8 do uchwały nr LXI/903/2005 Rady Miejskiej w Czeladzi z dnia 29.12.2005 r.</t>
  </si>
  <si>
    <t>Załącznik nr 9 do uchwały nr LXI/903/2005 Rady Miejskiej w Czeladzi z dnia 29.12.2005 r.</t>
  </si>
  <si>
    <t>Załącznik nr 10 do uchwały nr LXI/903/2005 Rady Miejskiej w Czeladzi z dnia 29.12.2005 r.</t>
  </si>
  <si>
    <t>Załącznik nr 11 do uchwały nr LXI/903/2005 Rady Miejskiej w Czeladzi z dnia 29.12.2005 r.</t>
  </si>
  <si>
    <t xml:space="preserve">&gt; Poz 17 WPI - Dotacja inwestycyjna dla ZBK -  Rewitalizacja osiedla mieszkaniowego przy ul. Kościuszki - 3 Kwietnia - modernizacja i wymiana infrastruktury w budynkach, likwidacja ogrzewania węglowego, zagospodarowanie terenu osiedla, odbudowa zniszczonych budynków, renowacja zabytkowych obiektów, ocieplenie stropow, stolarka itp.  </t>
  </si>
  <si>
    <r>
      <t xml:space="preserve">&gt; </t>
    </r>
    <r>
      <rPr>
        <b/>
        <sz val="8"/>
        <rFont val="Arial CE"/>
        <family val="0"/>
      </rPr>
      <t xml:space="preserve">Poz 10 WPI - Dotacja inwestycyjna dla ZBK - </t>
    </r>
    <r>
      <rPr>
        <sz val="8"/>
        <rFont val="Arial CE"/>
        <family val="2"/>
      </rPr>
      <t xml:space="preserve">Modernizacja placówek oświatowych (szkół, bibliotek, domów kultury, przedszkoli, itp.) wraz z budową, modernizacją lub rozbudową ich zapleczaoraz przyległych boisk i sal sportowychoraz zagospodarowaniem terenu (w tym placów zabaw przy placówkach) </t>
    </r>
  </si>
  <si>
    <t>PLAN DOCHODÓW I WYDATKÓW ZWIĄZANYCH Z REALIZACJĄ ZADAŃ  ZLECONYCH Z ZAKRESU ADMINISTRACJI RZĄDOWEJ   NA 2006 ROK</t>
  </si>
  <si>
    <t>ZWALCZANIE NARKOMANII</t>
  </si>
  <si>
    <t>KOMENDY POWIATOWE POLICJI</t>
  </si>
  <si>
    <t>GOSPODARKA MIESZKANIOWA</t>
  </si>
  <si>
    <t>DOCHODY Z MAJĄTKU GMINY</t>
  </si>
  <si>
    <t>Dochody z opłat za zarząd, użytkowanie i użytkowanie wieczyste nieruchomości</t>
  </si>
  <si>
    <t>Dochody z najmu i dzierżawy składników majątkowych Skarbu Państwa lub jednostek samorządu terytorialnego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</si>
  <si>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</si>
  <si>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</si>
  <si>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 xml:space="preserve">Odsetki od nieterminowych wpłat </t>
  </si>
  <si>
    <t xml:space="preserve">Wpływy z opłat za korzystanie z cmentarza </t>
  </si>
  <si>
    <t>Wpływy z opłaty administracyjnej za czynności urzędowe</t>
  </si>
  <si>
    <t>Wpływy z innych opłat na podstawie ustaw - wpis lub zmiana wpisu działalności gospodarczej</t>
  </si>
  <si>
    <t>Wpływy z opłat za koncesje i licencje</t>
  </si>
  <si>
    <t>DOCHODY REALIZOWANE PRZEZ JEDNOSTKĘ - URZĄD</t>
  </si>
  <si>
    <t xml:space="preserve">Wpływy z  usług za ksero </t>
  </si>
  <si>
    <t xml:space="preserve">Prowizje od podatków, 5% udział w dochodach budżetu państwa </t>
  </si>
  <si>
    <t>BEZPIECZEŃSTWO PUBLICZNE I OCHRONA P/POŻ</t>
  </si>
  <si>
    <t>DOCHODY Z KAR PIENIĘŻNYCH I GRZYWIEN</t>
  </si>
  <si>
    <t>Grzywny, mandaty i inne kary pieniężne od ludności</t>
  </si>
  <si>
    <t>DOCHODY OD OSÓB PRAWNYCH , OD OSÓB FIZYCZNYCH I OD INNYCH JEDNOSTEK NIE POSIADAJĄCYCH OSOBOWOŚCI PRAWNEJ</t>
  </si>
  <si>
    <t>PODATKI</t>
  </si>
  <si>
    <t>Podatek opłacany w formie karty podatkowej</t>
  </si>
  <si>
    <t xml:space="preserve">Podatek od nieruchomości </t>
  </si>
  <si>
    <t>Podatek rolny</t>
  </si>
  <si>
    <t>Podatek od środków transportowych</t>
  </si>
  <si>
    <t xml:space="preserve">Podatek od spadków i darowizn </t>
  </si>
  <si>
    <t>Podatek od posiadania psów</t>
  </si>
  <si>
    <t>Podatek od czynności cywilnoprawnych</t>
  </si>
  <si>
    <t>OPŁATY</t>
  </si>
  <si>
    <t>Opłata skarbowa</t>
  </si>
  <si>
    <t>Opłata targowa</t>
  </si>
  <si>
    <t>Opłaty za umieszczanie reklam</t>
  </si>
  <si>
    <r>
      <t xml:space="preserve">WYDATKI MAJĄTKOWE </t>
    </r>
    <r>
      <rPr>
        <sz val="8"/>
        <rFont val="Arial CE"/>
        <family val="2"/>
      </rPr>
      <t xml:space="preserve"> </t>
    </r>
  </si>
  <si>
    <t>Opłaty za zezwolenia na sprzedaż napojów alkoholowych</t>
  </si>
  <si>
    <t xml:space="preserve">UDZIAŁY GMIN W PODATKACH STANOWIĄCYCH DOCHÓD BUDŻETU PAŃSTWA </t>
  </si>
  <si>
    <t>Udział w podatku dochodowym od osób fizycznych</t>
  </si>
  <si>
    <t>Udział w podatku dochodowym od osób prawnych</t>
  </si>
  <si>
    <t xml:space="preserve">Odsetki i opłata prolonacyjna </t>
  </si>
  <si>
    <t>RÓŻNE ROZLICZENIA</t>
  </si>
  <si>
    <t>SUBWENCJE</t>
  </si>
  <si>
    <t>Część oświatowa subwencji ogólnej dla jednostek samorządu terytorialnego</t>
  </si>
  <si>
    <t>OŚWIATA I WYCHOWANIE</t>
  </si>
  <si>
    <t>DOCHODY REALIZOWANE PRZEZ JEDNOSTKI BUDŻETOWE OŚWIATY</t>
  </si>
  <si>
    <t xml:space="preserve">Odpłatność za wyżywienie i opłata stała w przedszkolach </t>
  </si>
  <si>
    <t>DOCHODY REALIZOWANE PRZEZ JEDNOSTKĘ BUDŻETOWĄ - "SENIOR"</t>
  </si>
  <si>
    <t>Odpłatność pensjonariuszy</t>
  </si>
  <si>
    <t>DOCHODY REALIZOWANE PRZEZ JEDNOSTKĘ BUDŻETOWĄ - MOPS</t>
  </si>
  <si>
    <t>Zasiłki celowe zwrotne</t>
  </si>
  <si>
    <t>Odpłatność za usługi opiekuńcze</t>
  </si>
  <si>
    <t>EDUKACYJNA OPIEKA WYCHOWAWCZA</t>
  </si>
  <si>
    <t>Odpłatność za wyżywienie w świetlicach szkolnych</t>
  </si>
  <si>
    <t>DOTACJE OTRZYMANE Z FUNDUSZY CELOWYCH NA REALIZACJĘ ZADAŃ BIEŻĄCYCH JEDNOSTEK SEKTORA FINANSÓW PUBLICZNYCH</t>
  </si>
  <si>
    <t>GOSPODARKA KOMUNALNA I OCHRONA ŚRODOWISKA</t>
  </si>
  <si>
    <t>KULTURA FIZYCZNA I SPORT</t>
  </si>
  <si>
    <t>DOCHODY REALIZOWANE PRZEZ JEDNOSTKĘ BUDŻETOWĄ - MOSiR</t>
  </si>
  <si>
    <t>Dochody z najmu</t>
  </si>
  <si>
    <t xml:space="preserve"> </t>
  </si>
  <si>
    <t>WYDATKI  WŁASNE</t>
  </si>
  <si>
    <t>WYDATKI BIEŻĄCE</t>
  </si>
  <si>
    <t>WYDATKI MAJĄTKOWE</t>
  </si>
  <si>
    <t>RAZEM WYDATKI  I ROZCHODY</t>
  </si>
  <si>
    <t>PLANOWANE DOCHODY OGÓŁEM</t>
  </si>
  <si>
    <r>
      <t>&gt;</t>
    </r>
    <r>
      <rPr>
        <b/>
        <sz val="8"/>
        <rFont val="Arial CE"/>
        <family val="0"/>
      </rPr>
      <t xml:space="preserve"> Poz. 23 WPI</t>
    </r>
    <r>
      <rPr>
        <sz val="8"/>
        <rFont val="Arial CE"/>
        <family val="2"/>
      </rPr>
      <t xml:space="preserve"> Inne zadania </t>
    </r>
  </si>
  <si>
    <t xml:space="preserve">&gt; Poz 23 WPI -dotacja inwestycyjna dla ZIK - Inne zadania </t>
  </si>
  <si>
    <t>&gt; Poz 23 WPI -dotacja inwestycyjna dla ZIK - Inne zadania</t>
  </si>
  <si>
    <t>RAZEM DOCHODY  I  PRZYCHODY</t>
  </si>
  <si>
    <t>DOCHODY I PRZYCHODY-WYDATKI I ROZCHODY</t>
  </si>
  <si>
    <t>010</t>
  </si>
  <si>
    <t>ROLNICTWO I ŁOWIECTWO</t>
  </si>
  <si>
    <t>01030</t>
  </si>
  <si>
    <t xml:space="preserve">IZBY ROLNICZE </t>
  </si>
  <si>
    <r>
      <t>WYDATKI BIEŻĄCE</t>
    </r>
    <r>
      <rPr>
        <sz val="8"/>
        <rFont val="Arial CE"/>
        <family val="2"/>
      </rPr>
      <t xml:space="preserve"> </t>
    </r>
  </si>
  <si>
    <t>01095</t>
  </si>
  <si>
    <t>POZOSTAŁA DZIAŁALNOŚĆ</t>
  </si>
  <si>
    <t xml:space="preserve">WYDATKI BIEŻĄCE </t>
  </si>
  <si>
    <t>LOKALNY TRANSPORT ZBIOROWY</t>
  </si>
  <si>
    <r>
      <t>WYDATKI BIEŻĄCE</t>
    </r>
    <r>
      <rPr>
        <sz val="8"/>
        <rFont val="Arial CE"/>
        <family val="2"/>
      </rPr>
      <t>- wpłaty na rzecz KZK GOP</t>
    </r>
  </si>
  <si>
    <t>DROGI PUBLICZNE GMINNE</t>
  </si>
  <si>
    <t xml:space="preserve">WYDATKI BIEŻĄCE, w tym </t>
  </si>
  <si>
    <r>
      <t xml:space="preserve">dotacja przedmiotowa </t>
    </r>
    <r>
      <rPr>
        <sz val="8"/>
        <rFont val="Arial CE"/>
        <family val="2"/>
      </rPr>
      <t xml:space="preserve">dla zakładu budżetowego ZIK na utrzymanie dróg gminnych </t>
    </r>
  </si>
  <si>
    <t xml:space="preserve">GOSPODARKA MIESZKANIOWA  </t>
  </si>
  <si>
    <t>WYDATKI MAJĄTKOWE, w tym :</t>
  </si>
  <si>
    <t>GOSPODARKA GRUNTAMI I NIERUCHOMOŚCIAMI</t>
  </si>
  <si>
    <t xml:space="preserve">DZIAŁALNOŚĆ USŁUGOWA </t>
  </si>
  <si>
    <t>PLANY ZAGOSPODAROWANIA PRZESTRZENNEGO</t>
  </si>
  <si>
    <t>PRACE GEODEZYJNE I KARTOGRAFICZNE /NIEINWESTYCYJNE/</t>
  </si>
  <si>
    <t>CMENTARZE</t>
  </si>
  <si>
    <t xml:space="preserve">ŚWIADCZENIA RODZINNE, ZALICZKA ALIMENTACYJNA ORAZ SKŁADKI NA UBEZPIECZENIA EMERYTALNE I RENTOWE Z UBEZPIECZENIA SPOŁECZNEGO </t>
  </si>
  <si>
    <t xml:space="preserve">                           PLAN  PRZYCHODÓW I WYDATKÓW </t>
  </si>
  <si>
    <t xml:space="preserve">                     PLAN  PRZYCHODÓW I WYDATKÓW </t>
  </si>
  <si>
    <t xml:space="preserve">ZASIŁKI I POMOC W NATURZE ORAZ SKŁADKI NA UBEZPIECZENIA SPOŁECZNE  </t>
  </si>
  <si>
    <t xml:space="preserve">USŁUGI OPIEKUŃCZE I SPECJALISTYCZNE USŁUGI OPIEKUŃCZE </t>
  </si>
  <si>
    <t xml:space="preserve">OBRONA CYWILNA </t>
  </si>
  <si>
    <r>
      <t xml:space="preserve">PLANOWANE </t>
    </r>
    <r>
      <rPr>
        <b/>
        <u val="single"/>
        <sz val="10"/>
        <rFont val="Arial CE"/>
        <family val="2"/>
      </rPr>
      <t>WYDATKI WŁASNE</t>
    </r>
    <r>
      <rPr>
        <b/>
        <sz val="10"/>
        <rFont val="Arial CE"/>
        <family val="2"/>
      </rPr>
      <t xml:space="preserve"> BUDŻETU MIASTA  CZELADŹ WEDŁUG DZIAŁÓW I ROZDZIAŁÓW NA 2006 ROK</t>
    </r>
  </si>
  <si>
    <r>
      <t xml:space="preserve">PLANOWANE </t>
    </r>
    <r>
      <rPr>
        <b/>
        <u val="single"/>
        <sz val="10"/>
        <rFont val="Arial CE"/>
        <family val="2"/>
      </rPr>
      <t>WYDATKI ZWIĄZANE Z REALIZACJĄ ZADAŃ ZLECONYCH Z ZAKRESU ADMINISTRACJI RZĄDOWEJ WEDŁUG DZI</t>
    </r>
    <r>
      <rPr>
        <b/>
        <sz val="10"/>
        <rFont val="Arial CE"/>
        <family val="2"/>
      </rPr>
      <t>AŁÓW I ROZDZIAŁÓW NA 2006 ROK</t>
    </r>
  </si>
  <si>
    <r>
      <t xml:space="preserve">PLANOWANE </t>
    </r>
    <r>
      <rPr>
        <b/>
        <u val="single"/>
        <sz val="10"/>
        <rFont val="Arial CE"/>
        <family val="2"/>
      </rPr>
      <t xml:space="preserve">WYDATKI ZWIĄZANE Z REALIZACJĄ PRZEZ GMINĘ ZADAŃ NA PODSTAWIE POROZUMIEŃ MIĘDZY JEDNOSTKAMI SAMORZĄDU TERYTORIALNEGO WEDŁUG DZIAŁÓW I </t>
    </r>
    <r>
      <rPr>
        <b/>
        <sz val="10"/>
        <rFont val="Arial CE"/>
        <family val="2"/>
      </rPr>
      <t>ROZDZIAŁÓW NA 2006 ROK</t>
    </r>
  </si>
  <si>
    <t xml:space="preserve">&gt;składki na PFRON </t>
  </si>
  <si>
    <r>
      <t xml:space="preserve">&gt;dotacja przedmiotowa </t>
    </r>
    <r>
      <rPr>
        <sz val="8"/>
        <rFont val="Arial CE"/>
        <family val="2"/>
      </rPr>
      <t>dla zakładu budżetowego ZIK na utrzymanie cmentarza komunalnego</t>
    </r>
  </si>
  <si>
    <t xml:space="preserve">RADY GMIN  /MIAST I MIAST NA PRAWACH POWIATU/ </t>
  </si>
  <si>
    <t xml:space="preserve">URZĘDY GMIN/MIAST I MIAST NA PRAWACH POWIATU </t>
  </si>
  <si>
    <t>WYDATKI BIEŻĄCE , w tym :</t>
  </si>
  <si>
    <t xml:space="preserve">&gt;wynagrodzenia osobowe </t>
  </si>
  <si>
    <t xml:space="preserve">&gt;składki na ubezpieczenia społeczne </t>
  </si>
  <si>
    <t>&gt;składki na Fundusz Pracy</t>
  </si>
  <si>
    <t>&gt;dodatkowe wynagrodzenie roczne</t>
  </si>
  <si>
    <t>odpisy na zakład. fund.świadczeń socjalnych</t>
  </si>
  <si>
    <r>
      <t xml:space="preserve">pozostałe wydatki bieżące </t>
    </r>
    <r>
      <rPr>
        <sz val="8"/>
        <rFont val="Arial CE"/>
        <family val="2"/>
      </rPr>
      <t xml:space="preserve"> </t>
    </r>
  </si>
  <si>
    <t>POZOSTAŁA  DZIAŁALNOŚĆ</t>
  </si>
  <si>
    <t>OCHOTNICZE STRAŻE POŻARNE</t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</si>
  <si>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</si>
  <si>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</si>
  <si>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</si>
  <si>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</si>
  <si>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OBSŁUGA DŁUGU PUBLICZNEGO</t>
  </si>
  <si>
    <t xml:space="preserve">WYDATKI BIEŻĄCE, w tym :  </t>
  </si>
  <si>
    <t>wydatki na obsługę długu</t>
  </si>
  <si>
    <t>wydatki z tytułu poręczeń i gwarancji</t>
  </si>
  <si>
    <t xml:space="preserve">RÓŻNE ROZLICZENIA </t>
  </si>
  <si>
    <t>REZERWY OGÓLNE I CELOWE</t>
  </si>
  <si>
    <r>
      <t>WYDATKI BIEŻĄCE -</t>
    </r>
    <r>
      <rPr>
        <sz val="8"/>
        <rFont val="Arial CE"/>
        <family val="2"/>
      </rPr>
      <t xml:space="preserve"> rezerwa</t>
    </r>
  </si>
  <si>
    <t>SZKOŁY PODSTAWOWE</t>
  </si>
  <si>
    <r>
      <t>wynagrodzenia i pochodne</t>
    </r>
    <r>
      <rPr>
        <sz val="8"/>
        <rFont val="Arial CE"/>
        <family val="2"/>
      </rPr>
      <t xml:space="preserve">  </t>
    </r>
  </si>
  <si>
    <t>&gt;wynagrodzenia osobowe</t>
  </si>
  <si>
    <t>&gt;składki na PFRON</t>
  </si>
  <si>
    <t>WYDATKI MAJĄTKOWE w tym:</t>
  </si>
  <si>
    <t xml:space="preserve">WYDATKI ZWIĄZANE Z REALIZACJĄ PRZEZ GMINĘ ZADAŃ NA PODSTAWIE POROZUMIEŃ MIĘDZY JEDNOSTKAMI SAMORZĄDU TERYTORIALNEGO </t>
  </si>
  <si>
    <r>
      <t xml:space="preserve">&gt; </t>
    </r>
    <r>
      <rPr>
        <b/>
        <sz val="8"/>
        <rFont val="Arial CE"/>
        <family val="0"/>
      </rPr>
      <t xml:space="preserve">Zakupy inwestycyjne </t>
    </r>
    <r>
      <rPr>
        <sz val="8"/>
        <rFont val="Arial CE"/>
        <family val="0"/>
      </rPr>
      <t xml:space="preserve">-zakupy komputerów, oprogramowania i oprzyrządowania  </t>
    </r>
  </si>
  <si>
    <r>
      <t xml:space="preserve">&gt; </t>
    </r>
    <r>
      <rPr>
        <b/>
        <sz val="8"/>
        <rFont val="Arial CE"/>
        <family val="0"/>
      </rPr>
      <t>Zakupy inwestycyjne</t>
    </r>
    <r>
      <rPr>
        <sz val="8"/>
        <rFont val="Arial CE"/>
        <family val="0"/>
      </rPr>
      <t xml:space="preserve"> - System Elektronicznej Komunikacji Administracji Publicznej</t>
    </r>
  </si>
  <si>
    <r>
      <t xml:space="preserve">&gt; </t>
    </r>
    <r>
      <rPr>
        <b/>
        <sz val="8"/>
        <rFont val="Arial CE"/>
        <family val="0"/>
      </rPr>
      <t xml:space="preserve">Zakupy inwestycyjne </t>
    </r>
    <r>
      <rPr>
        <sz val="8"/>
        <rFont val="Arial CE"/>
        <family val="0"/>
      </rPr>
      <t xml:space="preserve">-zakup wyposażenia świetlic  </t>
    </r>
  </si>
  <si>
    <t>&gt; Zakupy inwestycyjne- zakup oprogramowania MOSiR</t>
  </si>
  <si>
    <t>&gt; Dofinansowanie modernizacji budynku Policji</t>
  </si>
  <si>
    <t>&gt; Zakupy inwestycyjne - zakup sprzętu medycznego</t>
  </si>
  <si>
    <r>
      <t xml:space="preserve">&gt; Poz 1 WPI - </t>
    </r>
    <r>
      <rPr>
        <b/>
        <sz val="8"/>
        <rFont val="Arial CE"/>
        <family val="0"/>
      </rPr>
      <t>dotacja inwestycyjna</t>
    </r>
    <r>
      <rPr>
        <sz val="8"/>
        <rFont val="Arial CE"/>
        <family val="0"/>
      </rPr>
      <t xml:space="preserve"> dla ZIK - Kanalizacja i modernizacja wodociągów wraz z infrastrukturą towarzyszącą i zagospodarowaniem terenu w rejonie Starego Miasta - etap 1 i etap 2</t>
    </r>
  </si>
  <si>
    <r>
      <t xml:space="preserve">&gt; </t>
    </r>
    <r>
      <rPr>
        <b/>
        <sz val="8"/>
        <rFont val="Arial CE"/>
        <family val="0"/>
      </rPr>
      <t xml:space="preserve">Poz 1 WPI </t>
    </r>
    <r>
      <rPr>
        <sz val="8"/>
        <rFont val="Arial CE"/>
        <family val="0"/>
      </rPr>
      <t>Kanalizacja i modernizacja wodociągów wraz z infrastrukturą towarzyszącą i zagospodarowaniem terenu w rejonie Starego Miasta - etap 1 i etap 2</t>
    </r>
  </si>
  <si>
    <r>
      <t xml:space="preserve">&gt; Poz 6 WPI - </t>
    </r>
    <r>
      <rPr>
        <b/>
        <sz val="8"/>
        <rFont val="Arial CE"/>
        <family val="0"/>
      </rPr>
      <t>dotacja inwestycyjna</t>
    </r>
    <r>
      <rPr>
        <sz val="8"/>
        <rFont val="Arial CE"/>
        <family val="0"/>
      </rPr>
      <t xml:space="preserve"> dla ZIK - Kanalizacja i modernizacja wodociągów w  ul. 21 listopada </t>
    </r>
  </si>
  <si>
    <r>
      <t xml:space="preserve">&gt; Poz 15 WPI - </t>
    </r>
    <r>
      <rPr>
        <b/>
        <sz val="8"/>
        <rFont val="Arial CE"/>
        <family val="0"/>
      </rPr>
      <t>dotacja inwestycyjna</t>
    </r>
    <r>
      <rPr>
        <sz val="8"/>
        <rFont val="Arial CE"/>
        <family val="0"/>
      </rPr>
      <t xml:space="preserve"> dla ZIK - Piaski Wschodnie: kanalizacja wraz z przebudową wodociągów: ul. Słowackiego, Klonowa, Krasickiego, Zamiejska, Promyka, Kopernika, ks. Skorupki, Rzemieślnicza, Matejki, Prusa, os. Dziekana, 3 Szyb, Batorego, Małobądzka (ul. Nowopogońska, pompownia wód deszczowych, kolektor tłoczny), ul. Betonowa oraz Białe Domy (w tym pompownia ścieków)   </t>
    </r>
  </si>
  <si>
    <r>
      <t xml:space="preserve">&gt; Poz 16 WPI - </t>
    </r>
    <r>
      <rPr>
        <b/>
        <sz val="8"/>
        <rFont val="Arial CE"/>
        <family val="0"/>
      </rPr>
      <t>dotacja inwestycyjna</t>
    </r>
    <r>
      <rPr>
        <sz val="8"/>
        <rFont val="Arial CE"/>
        <family val="0"/>
      </rPr>
      <t xml:space="preserve"> dla ZIK - Piaski Zachodnie: przebudowa kanalizacji i wymiana wodociągów - etap 1: rejon zabytkowego osiedla 3 Kwietnia - Kościuszki -ul. kościuszki, 3 Kwietnia, Sikorskiego, Mickiewicza    </t>
    </r>
  </si>
  <si>
    <t xml:space="preserve">&gt; Poz 12 WPI Modernizacja i rozbudowa kompleksu MOSiR przy ul. Sportowej - budowa kortów, modernizacja hali (wyposażenie) i trybuny stadionu, ogrodzenia, bieżni, skoczni, rzutni, kompleks pływalni krytej ; realizacja zaplecza kompleksu. </t>
  </si>
  <si>
    <t>ROZCHODY OGÓŁEM - SPŁATA POŻYCZEK I KREDYTÓW</t>
  </si>
  <si>
    <r>
      <t xml:space="preserve">&gt; </t>
    </r>
    <r>
      <rPr>
        <b/>
        <sz val="8"/>
        <rFont val="Arial CE"/>
        <family val="0"/>
      </rPr>
      <t xml:space="preserve">Poz 6 WPI </t>
    </r>
    <r>
      <rPr>
        <sz val="8"/>
        <rFont val="Arial CE"/>
        <family val="0"/>
      </rPr>
      <t xml:space="preserve">Kanalizacja i modernizacja wodociągów w  ul. 21 listopada </t>
    </r>
  </si>
  <si>
    <r>
      <t xml:space="preserve">&gt; </t>
    </r>
    <r>
      <rPr>
        <b/>
        <sz val="8"/>
        <rFont val="Arial CE"/>
        <family val="0"/>
      </rPr>
      <t xml:space="preserve">Poz 12 WPI </t>
    </r>
    <r>
      <rPr>
        <sz val="8"/>
        <rFont val="Arial CE"/>
        <family val="2"/>
      </rPr>
      <t xml:space="preserve">Modernizacja i rozbudowa kompleksu MOSiR przy ul. Sportowej - budowa kortów, modernizacja hali (wyposażenie) i trybuny stadionu, ogrodzenia, bieżni, skoczni, rzutni, kompleks pływalni krytej ; realizacja zaplecza kompleksu. </t>
    </r>
  </si>
  <si>
    <r>
      <t>&gt;</t>
    </r>
    <r>
      <rPr>
        <b/>
        <sz val="8"/>
        <rFont val="Arial CE"/>
        <family val="0"/>
      </rPr>
      <t xml:space="preserve"> Poz 16 WPI </t>
    </r>
    <r>
      <rPr>
        <sz val="8"/>
        <rFont val="Arial CE"/>
        <family val="0"/>
      </rPr>
      <t xml:space="preserve"> Piaski Zachodnie: przebudowa kanalizacji i wymiana wodociągów - etap 1: rejon zabytkowego osiedla 3 Kwietnia - Kościuszki -ul. kościuszki, 3 Kwietnia, Sikorskiego, Mickiewicza    </t>
    </r>
  </si>
  <si>
    <r>
      <t xml:space="preserve">&gt; </t>
    </r>
    <r>
      <rPr>
        <b/>
        <sz val="8"/>
        <rFont val="Arial CE"/>
        <family val="0"/>
      </rPr>
      <t>Poz 17 WPI</t>
    </r>
    <r>
      <rPr>
        <sz val="8"/>
        <rFont val="Arial CE"/>
        <family val="2"/>
      </rPr>
      <t xml:space="preserve"> Rewitalizacja osiedla mieszkaniowego przy ul. Kościuszki - 3 Kwietnia - modernizacja i wymiana infrastruktury w budynkach, likwidacja ogrzewania węglowego, zagospodarowanie terenu osiedla, odbudowa zniszczonych budynków, renowacja zabytkowych obiektów, ocieplenie stropow, stolarka itp.  </t>
    </r>
  </si>
  <si>
    <r>
      <t xml:space="preserve">&gt; </t>
    </r>
    <r>
      <rPr>
        <b/>
        <sz val="8"/>
        <rFont val="Arial CE"/>
        <family val="0"/>
      </rPr>
      <t>Zakupy inwestycyjne-</t>
    </r>
    <r>
      <rPr>
        <sz val="8"/>
        <rFont val="Arial CE"/>
        <family val="2"/>
      </rPr>
      <t>sprzęt komputerowy, wyposażenie świetlic, sprzęt na halę MOSiR, sprzęt medyczny</t>
    </r>
  </si>
  <si>
    <r>
      <t>&gt;</t>
    </r>
    <r>
      <rPr>
        <b/>
        <sz val="8"/>
        <rFont val="Arial CE"/>
        <family val="0"/>
      </rPr>
      <t xml:space="preserve"> Poz 15 WPI</t>
    </r>
    <r>
      <rPr>
        <sz val="8"/>
        <rFont val="Arial CE"/>
        <family val="0"/>
      </rPr>
      <t xml:space="preserve"> Piaski Wschodnie: kanalizacja wraz z przebudową wodociągów: ul. Słowackiego, Klonowa, Krasickiego, Zamiejska, Promyka, Kopernika, ks. Skorupki, Rzemieślnicza, Matejki, Prusa, os. Dziekana, 3 Szyb, Batorego, Małobądzka (ul. Nowopogońska, pompownia wód deszczowych, kolektor tłoczny), ul. Betonowa oraz Białe Domy (w tym pompownia ścieków)   </t>
    </r>
  </si>
  <si>
    <t>WYDATKI ZWIĄZANE Z REALIZACJĄ ZADAŃ ZLECONYCH Z ZAKRESU ADMINISTRACJI RZĄDOWEJ</t>
  </si>
  <si>
    <t>URZĘDY WOJEWÓDZKIE</t>
  </si>
  <si>
    <t xml:space="preserve">URZĘDY NACZELNYCH ORGANÓW WŁADZY PAŃSTWOWEJ, KONTROLI I OCHRONY PRAWA </t>
  </si>
  <si>
    <t xml:space="preserve">PRZEDSZKOLA </t>
  </si>
  <si>
    <r>
      <t>wynagrodzenia i pochodne</t>
    </r>
    <r>
      <rPr>
        <sz val="8"/>
        <rFont val="Arial CE"/>
        <family val="2"/>
      </rPr>
      <t xml:space="preserve"> - </t>
    </r>
  </si>
  <si>
    <t>odpis na fundusz socjalny</t>
  </si>
  <si>
    <t>GIMNAZJA</t>
  </si>
  <si>
    <t>KOMISJE EGZAMINACYJNE</t>
  </si>
  <si>
    <t>OCHRONA ZDROWIA</t>
  </si>
  <si>
    <t>PRZECIWDZIAŁANIE  ALKOHOLIZMOWI</t>
  </si>
  <si>
    <t>&gt;dla powiatu na zadania realizowane na podstawie porozumień</t>
  </si>
  <si>
    <t>&gt;na finansowanie lub dofinansowanie zadań zleconych do realizacji stowarzyszeniom w zakresie przeciwdziałania patologiom społecznym</t>
  </si>
  <si>
    <t>IZBY  WYTRZEŹWIEŃ</t>
  </si>
  <si>
    <t xml:space="preserve">POMOC SPOŁECZNA </t>
  </si>
  <si>
    <t>PLACÓWKI OPIEKUŃCZO WYCHOWAWCZE</t>
  </si>
  <si>
    <t>OŚRODKI WSPARCIA</t>
  </si>
  <si>
    <t>DODATKI  MIESZKANIOWE</t>
  </si>
  <si>
    <t>OŚRODKI POMOCY SPOŁECZNEJ</t>
  </si>
  <si>
    <t xml:space="preserve">WYDATKI BIEŻĄCE  </t>
  </si>
  <si>
    <r>
      <t>dotacje celowe</t>
    </r>
    <r>
      <rPr>
        <sz val="8"/>
        <rFont val="Arial CE"/>
        <family val="2"/>
      </rPr>
      <t xml:space="preserve"> </t>
    </r>
  </si>
  <si>
    <t>&gt;wynagrodzenia bezosobowe</t>
  </si>
  <si>
    <t>PLANOWANE WYDATKI BUDŻETU MIASTA CZELADŹ NA 2006 ROK OGÓŁEM</t>
  </si>
  <si>
    <t xml:space="preserve">POZOSTAŁE ZADANIA W ZAKRESIE POLITYKI SPOŁECZNEJ </t>
  </si>
  <si>
    <t>ŻŁOBKI</t>
  </si>
  <si>
    <t>ŚWIETLICE  SZKOLNE</t>
  </si>
  <si>
    <t>OCZYSZCZANIE MIAST I WSI</t>
  </si>
  <si>
    <t>UTRZYMANIE ZIELENI W MIASTACH I GMINACH</t>
  </si>
  <si>
    <t>OŚWIETLENIE ULIC  PLACÓW  I DRÓG</t>
  </si>
  <si>
    <t>ZAKŁADY GOSPODARKI KOMUNALNEJ</t>
  </si>
  <si>
    <t>POZOSTAŁA DZIAŁALNOŚĆ WYDZIAŁ ROZWOJU</t>
  </si>
  <si>
    <t>KULTURA I OCHRONA DZIEDZICTWA NARODOWEGO</t>
  </si>
  <si>
    <t>POZOSTAŁE  ZADANIA  W  ZAKRESIE  KULTURY</t>
  </si>
  <si>
    <t>BIBLIOTEKI</t>
  </si>
  <si>
    <t>&gt;dotacja  dla instytucji kultury</t>
  </si>
  <si>
    <t>OCHRONA I KONSERWACJA ZABYTKÓW- B-RM</t>
  </si>
  <si>
    <t xml:space="preserve">DOCHODY Z RÓŻNYCH OPŁAT </t>
  </si>
  <si>
    <t>Dotacja z WFOŚiGW na dofinansowanie opracowania z zakresu ochrony środowiska</t>
  </si>
  <si>
    <t xml:space="preserve">&gt;wynagrodzenia bezosobowe </t>
  </si>
  <si>
    <t xml:space="preserve"> INSTYTUCJE KULTURY FIZYCZNEJ  - MOSIR</t>
  </si>
  <si>
    <t xml:space="preserve">WYDATKI MAJĄTKOWE </t>
  </si>
  <si>
    <r>
      <t>&gt;</t>
    </r>
    <r>
      <rPr>
        <b/>
        <sz val="8"/>
        <rFont val="Arial CE"/>
        <family val="0"/>
      </rPr>
      <t>Poz 13 WPI</t>
    </r>
    <r>
      <rPr>
        <sz val="8"/>
        <rFont val="Arial CE"/>
        <family val="2"/>
      </rPr>
      <t xml:space="preserve"> Program "Ładne miasto"-zagospodarowanie nieużytków i terenów poprzemysłowych, hałd, pól na cele rekreacyjne, alejki, ścieżki rowerowe, parki, otuliny założeń urbanistycznych, zieleń izolacyjna, tereny zielone, place zbaw. Odnowa i wzbogacenie zieleni i małej architektury w mieście, odnowa parków i skwerów, w tym także odnowa placów zabaw, wiat, znaków, barierek, oznaczeń. Zasgospodarowanie wzgórza Bożecha na cele rekreacyjno-sportowe. </t>
    </r>
  </si>
  <si>
    <t>KREDYTY RAZEM, W TYM :</t>
  </si>
  <si>
    <r>
      <t xml:space="preserve">&gt; Poz 13 WPI - dotacja inwestycyjna dla ZIK - </t>
    </r>
    <r>
      <rPr>
        <sz val="8"/>
        <rFont val="Arial CE"/>
        <family val="2"/>
      </rPr>
      <t xml:space="preserve"> Program "Ładne miasto"-zagospodarowanie nieużytków i terenów poprzemysłowych, hałd, pól na cele rekreacyjne, alejki, ścieżki rowerowe, parki, otuliny założeń urbanistycznych, zieleń izolacyjna, tereny zielone, place zbaw. Odnowa i wzbogacenie zieleni i małej architektury w mieście, odnowa parków i skwerów, w tym także odnowa placów zabaw, wiat, znaków, barierek, oznaczeń. Zasgospodarowanie wzgórza Bożecha na cele rekreacyjno-sportowe. </t>
    </r>
  </si>
  <si>
    <r>
      <t>&gt;</t>
    </r>
    <r>
      <rPr>
        <b/>
        <sz val="8"/>
        <rFont val="Arial CE"/>
        <family val="0"/>
      </rPr>
      <t xml:space="preserve"> Poz. 8 WPI</t>
    </r>
    <r>
      <rPr>
        <sz val="8"/>
        <rFont val="Arial CE"/>
        <family val="2"/>
      </rPr>
      <t xml:space="preserve"> Przebudowa infrastruktury i otoczenia terenów handlowych w centralnej części miasta: targowiska Auby oraz Grodziecka </t>
    </r>
  </si>
  <si>
    <t xml:space="preserve">&gt; Poz 9 WPI Remont i modernizacja budynków użyteczności publicznejoraz remonty komunalnych budynków użytkowych </t>
  </si>
  <si>
    <t xml:space="preserve">                       składki na PFRON</t>
  </si>
  <si>
    <t xml:space="preserve">           wynagrodzenia bezosobowe</t>
  </si>
  <si>
    <r>
      <t xml:space="preserve">dotacja celowa </t>
    </r>
    <r>
      <rPr>
        <sz val="8"/>
        <rFont val="Arial CE"/>
        <family val="2"/>
      </rPr>
      <t>na finansowanie lub dofinansowanie zadań zleconych do realizacji stowarzyszeniom w zakresie kultury, ochrony dóbr i tradycji</t>
    </r>
  </si>
  <si>
    <t>PRZYCHODY, W TYM :</t>
  </si>
  <si>
    <t xml:space="preserve">&gt;Wpływy z opłat za gospodarcze korzystanie ze środowiska </t>
  </si>
  <si>
    <t xml:space="preserve">&gt;Wydatki ogółem </t>
  </si>
  <si>
    <t xml:space="preserve">URZĘDY NACZELNYCH ORGANÓW WŁADZY PAŃSTWOWEJ, KONTROLI I OCHRONY PRAWA ORAZ SĄDOWNICTWA </t>
  </si>
  <si>
    <t>Wynagrodzenia i pochodne</t>
  </si>
  <si>
    <t>3.DOTACJE NA ZADANIA REALIZOWANE NA PODSTAWIE POROZUMIEŃ - POWIAT</t>
  </si>
  <si>
    <t>5.DOTACJE DLA JEDNOSTEK PRZEKAZYWANE NA PODSTAWIE USTAW</t>
  </si>
  <si>
    <r>
      <t xml:space="preserve">dotacja przedmiotowa </t>
    </r>
    <r>
      <rPr>
        <sz val="10"/>
        <rFont val="Arial CE"/>
        <family val="2"/>
      </rPr>
      <t>na remonty placówek szkolnych</t>
    </r>
  </si>
  <si>
    <r>
      <t xml:space="preserve">dotacja przedmiotowa </t>
    </r>
    <r>
      <rPr>
        <sz val="10"/>
        <rFont val="Arial CE"/>
        <family val="2"/>
      </rPr>
      <t>na remonty placówek przedszkolnych</t>
    </r>
  </si>
  <si>
    <r>
      <t xml:space="preserve">dotacja przedmiotowa </t>
    </r>
    <r>
      <rPr>
        <sz val="10"/>
        <rFont val="Arial CE"/>
        <family val="2"/>
      </rPr>
      <t>na remonty placówek gimnazjalnych</t>
    </r>
  </si>
  <si>
    <t>DOTACJE PRZEDMIOTOWE Z BUDŻETU</t>
  </si>
  <si>
    <t>1.DOTACJE PRZEDMIOTOWE DLA ZAKŁADU BUDŻETOWEGO GMINY - ZAKŁADU INŻYNIRII KOMUNALNEJ</t>
  </si>
  <si>
    <t xml:space="preserve">Dotacje celowe dla organizacji pozarządowych i innych podmiotów realizujących zadania pożytku publicznego w zakresie przeciwdziałania patologiom społecznym  </t>
  </si>
  <si>
    <t xml:space="preserve">Dotacje celowe dla organizacji pozarządowych i innych podmiotów realizujących zadania pożytku publicznego w zakresie ochrony dóbr tradycji i kultury </t>
  </si>
  <si>
    <t xml:space="preserve">Dotacje celowe dla organizacji pozarządowych i innych podmiotów realizujących zadania pożytku publicznego w zakresie upowszechniania kultury fizycznej i sportu </t>
  </si>
  <si>
    <t>Dotacja podmiotowa z budżetu dla prywatnego przedszkola</t>
  </si>
  <si>
    <t xml:space="preserve">Opłaty za zajęcie pasa drogowego </t>
  </si>
  <si>
    <t>DOTACJE Z POWIATU</t>
  </si>
  <si>
    <t xml:space="preserve">Dotacje celowe otrzymane z powiatu na zadania bieżące realizowane na podstawie porozumień /umów/ miedzy jednostkami samorządu terytorialnego </t>
  </si>
  <si>
    <t>INNE DOCHODY</t>
  </si>
  <si>
    <t>II.</t>
  </si>
  <si>
    <t xml:space="preserve">Dotacje otrzymane z funduszy celowych na realizację zadań bieżących jednostek sektora finansów publicznych </t>
  </si>
  <si>
    <t>ZESTAWIENIE PRZYCHODÓW I WYDATKOW GMINNEGO FUNDUSZU OCHRONY ŚRODOWISKA I GOSPODARKI WODNEJ NA 2006 ROK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</si>
  <si>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</si>
  <si>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</si>
  <si>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 xml:space="preserve">DOKSZTAŁCANIE I DOSKONALENIE NAUCZYCIELI </t>
  </si>
  <si>
    <t>ZASIŁKI I POMOC W NATURZE ORAZ SKŁADKI NA UBEZPIECZENIA SPOŁECZNE</t>
  </si>
  <si>
    <t>Część równoważąca subwencji ogólnej dla gmin</t>
  </si>
  <si>
    <t>USŁUGI OPIEKUŃCZE I SPECJALISTYCZNE USŁUGI OPIKUŃCZE</t>
  </si>
  <si>
    <t>Dotacje celowe otrzymane z gminy na zadania bieżące realizowane na podstawie porozumień między jednostkami samorządu terytorialnego</t>
  </si>
  <si>
    <t>1.</t>
  </si>
  <si>
    <t>2.</t>
  </si>
  <si>
    <t>Środki pochodzące z budżetu Unii Europejskiej</t>
  </si>
  <si>
    <t>PROGNOZOWANE DOCHODY BUDŻETU MIASTA CZELADŹ NA 2006 ROK OGÓŁEM</t>
  </si>
  <si>
    <t>koszty utrzymania mieszkań gminnych, lokali użytkowych i budynków komunalnych</t>
  </si>
  <si>
    <t>koszty utrzymania budynków szkół</t>
  </si>
  <si>
    <t>&gt;dotacja przedmiotowa dla ZBK na remonty szkół</t>
  </si>
  <si>
    <t>koszty utrzymania budynków przedszkoli</t>
  </si>
  <si>
    <t>&gt;dotacja przedmiotowa dla ZBK na remonty przedszkoli</t>
  </si>
  <si>
    <t xml:space="preserve">&gt;dotacja podmiotowa dla prywatnego przedszkola </t>
  </si>
  <si>
    <t>koszty utrzymania budynków gimnazjalnych</t>
  </si>
  <si>
    <t>OPŁATY ZA ZARZAD</t>
  </si>
  <si>
    <t>DOCHODY WŁASNE</t>
  </si>
  <si>
    <t>SUBWENCJE Z BUDŻETU PAŃSTWA</t>
  </si>
  <si>
    <t>ŚRODKI Z FUNDUSZY CELOWYCH</t>
  </si>
  <si>
    <t>DOTACJE CELOWE Z BUDŻETU PAŃSTWA</t>
  </si>
  <si>
    <t>&gt;</t>
  </si>
  <si>
    <t>Dotacja z WFOŚiGW na dofinansowanie "zielonych szkól"</t>
  </si>
  <si>
    <t>DOTACJE NA ZADANIA Z ZAKRESU ADMINISTRACJI RZĄDOWEJ ORAZ INNE ZLECONE USTAWAMI</t>
  </si>
  <si>
    <t>PROGNOZOWANE DOTACJE CELOWE Z BUDZETU PAŃSTWA WEDŁUG DZIAŁÓW I ŹRÓDEŁ DOCHODÓW NA 2006 ROK</t>
  </si>
  <si>
    <t>II</t>
  </si>
  <si>
    <t>Dotacje celowe otrzymane z budżetu państwa na realizację zadań bieżących z zakresu administracji rządowej oraz innych zadań zleconych gminie</t>
  </si>
  <si>
    <t xml:space="preserve">DOTACJE CELOWE OTRZYMANE NA FINANSOWANIE LUB DOFINANSOWANIE ZADAŃ WŁASNYCH </t>
  </si>
  <si>
    <t xml:space="preserve">Dotacje celowe otrzymane z budżetu państwa na realizację własnych zadań bieżących gmin (związków gmin) </t>
  </si>
  <si>
    <t>I.</t>
  </si>
  <si>
    <t>III.</t>
  </si>
  <si>
    <t>IV.</t>
  </si>
  <si>
    <t>2.DOTACJE PRZEDMIOTOWE DLA ZAKŁADU BUDŻETOWEGO GMINY - ZAKŁADU BUDYNKÓW KOMUNALNYCH</t>
  </si>
  <si>
    <t xml:space="preserve">6. DOTACJE INWESTYCYJNE DLA ZAKŁADU BUDŻETOWEGO - ZAKŁADU INŻYNIERII KOMUNALNEJ </t>
  </si>
  <si>
    <t xml:space="preserve">7. DOTACJE INWESTYCYJNE DLA ZAKŁADU BUDŻETOWEGO - ZAKŁADU BUDYNKÓW KOMUNALNYCH </t>
  </si>
  <si>
    <r>
      <t>dotacja inwestycyjna</t>
    </r>
    <r>
      <rPr>
        <sz val="8"/>
        <rFont val="Arial CE"/>
        <family val="2"/>
      </rPr>
      <t xml:space="preserve"> na modernizację budynków i mieszkań oraz budowę mieszkań socjalnych, w tym adaptacja na lokale mieszkalne budynku po dawnym Szpitalu Psychiatrycznym</t>
    </r>
  </si>
  <si>
    <r>
      <t>dotacja inwestycyjna</t>
    </r>
    <r>
      <rPr>
        <sz val="8"/>
        <rFont val="Arial CE"/>
        <family val="2"/>
      </rPr>
      <t xml:space="preserve"> na remont i modernizację budynków użyteczności publicznej oraz remonty komunalnych budynków użytkowych</t>
    </r>
  </si>
  <si>
    <r>
      <t>dotacja inwestycyjna</t>
    </r>
    <r>
      <rPr>
        <sz val="8"/>
        <rFont val="Arial CE"/>
        <family val="2"/>
      </rPr>
      <t xml:space="preserve"> na rewitalizację osiedla mieszkaniowego przy ul. Kościuszki-3 Kwietnia</t>
    </r>
  </si>
  <si>
    <r>
      <t xml:space="preserve">&gt; Poz 13 WPI - </t>
    </r>
    <r>
      <rPr>
        <b/>
        <sz val="8"/>
        <rFont val="Arial CE"/>
        <family val="0"/>
      </rPr>
      <t xml:space="preserve">dotacja inwestycyjna dla ZIK </t>
    </r>
    <r>
      <rPr>
        <sz val="8"/>
        <rFont val="Arial CE"/>
        <family val="2"/>
      </rPr>
      <t xml:space="preserve">- Program "Ładne miasto"-zagospodarowanie nieużytków i terenów poprzemysłowych, hałd, pól na cele rekreacyjne, alejki, ścieżki rowerowe, parki, otuliny założeń urbanistycznych, zieleń izolacyjna, tereny zielone, place zbaw. Odnowa i wzbogacenie zieleni i małej architektury w mieście, odnowa parków i skwerów, w tym także odnowa placów zabaw, wiat, znaków, barierek, oznaczeń. Zasgospodarowanie wzgórza Bożecha na cele rekreacyjno-sportowe. </t>
    </r>
  </si>
  <si>
    <r>
      <t>&gt; Poz 23 WPI -</t>
    </r>
    <r>
      <rPr>
        <b/>
        <sz val="8"/>
        <rFont val="Arial CE"/>
        <family val="0"/>
      </rPr>
      <t>dotacja inwestycyjna dla ZIK -</t>
    </r>
    <r>
      <rPr>
        <sz val="8"/>
        <rFont val="Arial CE"/>
        <family val="2"/>
      </rPr>
      <t xml:space="preserve"> Inne zadania </t>
    </r>
  </si>
  <si>
    <t>ZAKŁADY GOSPODARKI MIESZKANIOWEJ</t>
  </si>
  <si>
    <r>
      <t>dotacja inwestycyjna</t>
    </r>
    <r>
      <rPr>
        <sz val="8"/>
        <rFont val="Arial CE"/>
        <family val="2"/>
      </rPr>
      <t xml:space="preserve"> na modernizację placówek oświatowych</t>
    </r>
  </si>
  <si>
    <t>DOTACJE INWESTYCYJNE Z BUDŻETU</t>
  </si>
  <si>
    <t>WYDATKI MAJĄTKOWE Z DOTACJI Z BUDŻETU</t>
  </si>
  <si>
    <t>ZESTAWIENIE UDZIELANYCH PRZEZ GMINĘ DOTACJI W 2006 ROKU</t>
  </si>
  <si>
    <t>4.DOTACJE DLA ORGANIZACJI POZARZĄDOWYCH I INNYCH PODMIOTÓW REALIZUJĄCYCH ZADANIA POŻYTKU PUBLICZNEGO</t>
  </si>
  <si>
    <r>
      <t xml:space="preserve">PROGNOZOWANE </t>
    </r>
    <r>
      <rPr>
        <b/>
        <u val="single"/>
        <sz val="12"/>
        <rFont val="Arial CE"/>
        <family val="0"/>
      </rPr>
      <t>DOCHODY WŁASNE</t>
    </r>
    <r>
      <rPr>
        <b/>
        <sz val="12"/>
        <rFont val="Arial CE"/>
        <family val="0"/>
      </rPr>
      <t xml:space="preserve"> BUDŻETU MIASTA  CZELADŹ WEDŁUG DZIAŁÓW I ŹRÓDEŁ DOCHODÓW NA 2006 ROK</t>
    </r>
  </si>
  <si>
    <r>
      <t xml:space="preserve">PROGNOZOWANE </t>
    </r>
    <r>
      <rPr>
        <b/>
        <u val="single"/>
        <sz val="12"/>
        <rFont val="Arial CE"/>
        <family val="0"/>
      </rPr>
      <t>SUBWENCJE Z BUDŻETU PAŃSTWA</t>
    </r>
    <r>
      <rPr>
        <b/>
        <sz val="12"/>
        <rFont val="Arial CE"/>
        <family val="0"/>
      </rPr>
      <t xml:space="preserve">  WEDŁUG DZIAŁÓW I ŹRÓDEŁ DOCHODÓW NA 2006 ROK</t>
    </r>
  </si>
  <si>
    <r>
      <t xml:space="preserve">PROGNOZOWANE </t>
    </r>
    <r>
      <rPr>
        <b/>
        <u val="single"/>
        <sz val="12"/>
        <rFont val="Arial CE"/>
        <family val="0"/>
      </rPr>
      <t>ŚRODKI Z FUNDUSZY CELOWYCH</t>
    </r>
    <r>
      <rPr>
        <b/>
        <sz val="12"/>
        <rFont val="Arial CE"/>
        <family val="0"/>
      </rPr>
      <t xml:space="preserve"> WEDŁUG DZIAŁÓW I ŹRÓDEŁ DOCHODÓW NA 2006 ROK</t>
    </r>
  </si>
  <si>
    <t>URZĘDY NACZELNYCH ORGANÓW WŁADZY PAŃSTWOWEJ, KONTROLI I OCHRONY PRAWA ORAZ SĄDOWNICTWA</t>
  </si>
  <si>
    <t xml:space="preserve">Odpłatność rodziców za kolonie - Francja, Ukraina </t>
  </si>
  <si>
    <t>Odpłatność rodziców za kolonie - Zielone szkoły</t>
  </si>
  <si>
    <t>DOCHODY REALIZOWANE PRZEZ JEDNOSTKI BUDŻETOWE GMINY</t>
  </si>
  <si>
    <t>Wpływy z opłaty produktowej</t>
  </si>
  <si>
    <r>
      <t>wynagrodzenia i pochodne</t>
    </r>
    <r>
      <rPr>
        <sz val="8"/>
        <rFont val="Arial CE"/>
        <family val="2"/>
      </rPr>
      <t xml:space="preserve"> - wynagrodzenie bezosobowe</t>
    </r>
  </si>
  <si>
    <t>Dotacje celowe otrzymane z budżetu państwa na realizację zadań bieżących z zakresu administracji rządowej oraz innych zadań zleconych gminie ustawami</t>
  </si>
  <si>
    <t>Wynagrodzenia osobowe pracowników wraz z pochodnymi</t>
  </si>
  <si>
    <t>Pozostałe wydatki bieżące</t>
  </si>
  <si>
    <t xml:space="preserve">DOTACJE CELOWE OTRZYMANE NA ZADANIA BIEŻĄCE REALIZOWANE NA PODSTAWIE POROZUMIEŃ MIĘDZY JEDNOSTAMI SAMORZĄDU TERYTORIALNEGO </t>
  </si>
  <si>
    <t>Dotacje celowe otrzymane z powiatu na zadania bieżące realizowane na podstawie porozumień /umów/ między jednostkami samorządu terytorialnego</t>
  </si>
  <si>
    <t>WYDATKI OGÓŁEM</t>
  </si>
  <si>
    <t>DOCHODY OGÓŁEM</t>
  </si>
  <si>
    <t>Dochody budżetu państwa związane z realizacją zadań zlecanych jednostkom samorządu terytorialnego</t>
  </si>
  <si>
    <t xml:space="preserve">                       dodatkowe wynagrodzenie roczne </t>
  </si>
  <si>
    <t xml:space="preserve">                       składki na ubezpieczenie społeczne</t>
  </si>
  <si>
    <t>ŚROKI NA DOFINANSOWANIE WŁASNYCH INWESTYCJI</t>
  </si>
  <si>
    <t>PRZYCHODY Z ZACIĄGNIĘTYCH POŻYCZEK I KREDYTÓW NA RYNKU KRAJOWYM</t>
  </si>
  <si>
    <t xml:space="preserve">PRZYCHODY Z TYTUŁU INNYCH ROZLICZEŃ KRAJOWYCH /WOLNE ŚRODKI/ </t>
  </si>
  <si>
    <t xml:space="preserve">SPŁATY OTRZYMANYCH KRAJOWYCH POŻYCZEK I KREDYTÓW </t>
  </si>
  <si>
    <t>PRZYCHODY OGÓŁEM , W TYM :</t>
  </si>
  <si>
    <t xml:space="preserve">WYDATKI OGÓŁEM </t>
  </si>
  <si>
    <t xml:space="preserve">                       składki na Fundusz Pracy</t>
  </si>
  <si>
    <r>
      <t xml:space="preserve">dotacja przedmiotowa </t>
    </r>
    <r>
      <rPr>
        <sz val="10"/>
        <rFont val="Arial CE"/>
        <family val="2"/>
      </rPr>
      <t xml:space="preserve">na bieżące utrzymanie dróg gminnych </t>
    </r>
  </si>
  <si>
    <r>
      <t xml:space="preserve">dotacja przedmiotowa </t>
    </r>
    <r>
      <rPr>
        <sz val="10"/>
        <rFont val="Arial CE"/>
        <family val="2"/>
      </rPr>
      <t>na bieżące utrzymanie cmentarza komunalnego</t>
    </r>
  </si>
  <si>
    <r>
      <t xml:space="preserve">dotacja przedmiotowa </t>
    </r>
    <r>
      <rPr>
        <sz val="10"/>
        <rFont val="Arial CE"/>
        <family val="2"/>
      </rPr>
      <t>na bieżące oczyszczanie miasta</t>
    </r>
  </si>
  <si>
    <r>
      <t xml:space="preserve">dotacja przedmiotowa </t>
    </r>
    <r>
      <rPr>
        <sz val="10"/>
        <rFont val="Arial CE"/>
        <family val="2"/>
      </rPr>
      <t>na utrzymanie zieleni w mieście</t>
    </r>
  </si>
  <si>
    <r>
      <t xml:space="preserve">dotacja przedmiotowa </t>
    </r>
    <r>
      <rPr>
        <sz val="10"/>
        <rFont val="Arial CE"/>
        <family val="2"/>
      </rPr>
      <t>na usuwanie wód deszczowych</t>
    </r>
  </si>
  <si>
    <r>
      <t xml:space="preserve">dotacja przedmiotowa </t>
    </r>
    <r>
      <rPr>
        <sz val="10"/>
        <rFont val="Arial CE"/>
        <family val="2"/>
      </rPr>
      <t>na remonty kanalizacji deszczowej</t>
    </r>
  </si>
  <si>
    <r>
      <t xml:space="preserve">dotacja przedmiotowa </t>
    </r>
    <r>
      <rPr>
        <sz val="10"/>
        <rFont val="Arial CE"/>
        <family val="2"/>
      </rPr>
      <t>na wodę na basen</t>
    </r>
  </si>
  <si>
    <r>
      <t xml:space="preserve">dotacja przedmiotowa </t>
    </r>
    <r>
      <rPr>
        <sz val="10"/>
        <rFont val="Arial CE"/>
        <family val="2"/>
      </rPr>
      <t xml:space="preserve">na oświetlenie placów i dróg </t>
    </r>
  </si>
  <si>
    <t xml:space="preserve">Dotacja na utrzymanie gotowości bojowej dla OSP  </t>
  </si>
  <si>
    <r>
      <t xml:space="preserve">dotacja przedmiotowa </t>
    </r>
    <r>
      <rPr>
        <sz val="10"/>
        <rFont val="Arial CE"/>
        <family val="2"/>
      </rPr>
      <t>na podlewanie zieleni</t>
    </r>
  </si>
  <si>
    <t xml:space="preserve">PRZYCHODY </t>
  </si>
  <si>
    <t>BEZPIECZEŃSTWO PUBLICZNE I OCHRONA PRZECIWPOŻAROWA</t>
  </si>
  <si>
    <t xml:space="preserve">Dotacja podmiotowa z budżetu dla instytucji kultury - BIBLIOTEKA </t>
  </si>
  <si>
    <t xml:space="preserve">PLAN </t>
  </si>
  <si>
    <t xml:space="preserve">Dotacja celowa dla Powiatu na zadania realizowane na podstawie porozumień </t>
  </si>
  <si>
    <t>WYDATKI</t>
  </si>
  <si>
    <t xml:space="preserve">DZIAŁ </t>
  </si>
  <si>
    <t>ROZDZIAŁ</t>
  </si>
  <si>
    <t>TRANSPORT I ŁĄCZNOŚĆ</t>
  </si>
  <si>
    <t>ADMINISTRACJA PUBLICZNA</t>
  </si>
  <si>
    <t>składki na Fundusz Pracy</t>
  </si>
  <si>
    <t>§</t>
  </si>
  <si>
    <t>DZIAŁALNOŚĆ USŁUGOWA</t>
  </si>
  <si>
    <t>DZIAŁ</t>
  </si>
  <si>
    <t>WOLNE ŚRODKI</t>
  </si>
  <si>
    <t>Wpływy z usług</t>
  </si>
  <si>
    <t>składki na ubezpieczenie społeczne</t>
  </si>
  <si>
    <t>ROZCHODY</t>
  </si>
  <si>
    <r>
      <t>dotacja inwestycyjna</t>
    </r>
    <r>
      <rPr>
        <sz val="8"/>
        <rFont val="Arial CE"/>
        <family val="0"/>
      </rPr>
      <t xml:space="preserve"> na </t>
    </r>
    <r>
      <rPr>
        <b/>
        <sz val="8"/>
        <rFont val="Arial CE"/>
        <family val="0"/>
      </rPr>
      <t xml:space="preserve">modernizację oświetlenia </t>
    </r>
    <r>
      <rPr>
        <sz val="8"/>
        <rFont val="Arial CE"/>
        <family val="0"/>
      </rPr>
      <t>ulic, parków</t>
    </r>
  </si>
  <si>
    <r>
      <t>dotacja inwestycyjna</t>
    </r>
    <r>
      <rPr>
        <sz val="8"/>
        <rFont val="Arial CE"/>
        <family val="0"/>
      </rPr>
      <t xml:space="preserve"> dla ZIK na kanalizację rozdzielczą 21 Listopada</t>
    </r>
  </si>
  <si>
    <t xml:space="preserve">                ZAKŁADU BUDYNKÓW KOMUNALNYCH dz.700 rozdz.70001 NA 2006 ROK</t>
  </si>
  <si>
    <t xml:space="preserve">STAN FUNDUSZU NA POCZĄTEK ROKU </t>
  </si>
  <si>
    <t xml:space="preserve">WPŁYWY Z USŁUG </t>
  </si>
  <si>
    <t>WYDATKI BIEŻĄCE w tym:</t>
  </si>
  <si>
    <t xml:space="preserve">        wynagrodzenia osobowe</t>
  </si>
  <si>
    <t xml:space="preserve">STAN FUNDUSZU NA KONIEC ROKU </t>
  </si>
  <si>
    <t xml:space="preserve">                ZAKŁADU INŻYNIERII KOMUNALNEJ dz.900 rozdz.90017 NA 2006 ROK</t>
  </si>
  <si>
    <t>DOTACJE PRZEDMIOTOWE Z BUDZETU</t>
  </si>
  <si>
    <t>INNE PRZYCHODY</t>
  </si>
  <si>
    <t>DOTACJE INWESTYCYJNE Z BUDZETU</t>
  </si>
  <si>
    <t>PRZYCHODY OGÓŁEM, W TYM :</t>
  </si>
  <si>
    <t>PLAN  2006</t>
  </si>
  <si>
    <t xml:space="preserve">                           wynagrodzenia osobowe</t>
  </si>
  <si>
    <t>Wydatki majątkowe ze środków budżetu gminy</t>
  </si>
  <si>
    <t>Wydatki majątkowe ze środków własnych zakładu</t>
  </si>
  <si>
    <t>WPŁATY DO BUDŻETU NDWYŻKI ŚRODKÓW OBROTOWYCH</t>
  </si>
  <si>
    <t>PLANOWANE DOCHODY I WYDATKI ZWIĄZANE Z REALIZACJĄ PRZEZ GMINĘ ZADAŃ NA PODSTAWIE POROZUMIEŃ MIĘDZY JEDNOSTKAMI SAMORZĄDU TERYTORIALNEGO NA 2006 ROK</t>
  </si>
  <si>
    <t>ŹRÓDŁA POKRYCIA NIEDOBORU BUDŻETOWEGO W 2006 r.</t>
  </si>
  <si>
    <t>Dotacje celowe otrzymane z budżetu państwa na realizację zadań bieżących z zakresu administracji rządowej oraz innych zadań zleconych gminie (związkom gmin) ustawami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</si>
</sst>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\ _z_ł_-;_-@_-"/>
    <numFmt numFmtId="166" formatCode="#,##0.0_ ;\-#,##0.0\ "/>
    <numFmt numFmtId="167" formatCode="#,##0_ ;\-#,##0\ "/>
    <numFmt numFmtId="168" formatCode="0.0"/>
    <numFmt numFmtId="169" formatCode="#,##0.000000"/>
    <numFmt numFmtId="170" formatCode="#,##0.00000"/>
    <numFmt numFmtId="171" formatCode="#,##0.0000"/>
    <numFmt numFmtId="172" formatCode="#,##0.000"/>
    <numFmt numFmtId="173" formatCode="0.0%"/>
    <numFmt numFmtId="174" formatCode="[$-415]d\ mmmm\ yyyy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1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4"/>
      <name val="Arial"/>
      <family val="0"/>
    </font>
    <font>
      <sz val="11"/>
      <color indexed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3" fontId="0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Fill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168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13" xfId="0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3" fontId="0" fillId="0" borderId="8" xfId="0" applyNumberFormat="1" applyFont="1" applyBorder="1" applyAlignment="1">
      <alignment horizontal="center" vertical="top"/>
    </xf>
    <xf numFmtId="0" fontId="1" fillId="0" borderId="9" xfId="0" applyFont="1" applyFill="1" applyBorder="1" applyAlignment="1">
      <alignment horizontal="right" vertical="top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3" fontId="0" fillId="0" borderId="8" xfId="0" applyNumberFormat="1" applyFont="1" applyFill="1" applyBorder="1" applyAlignment="1">
      <alignment horizontal="center" vertical="top"/>
    </xf>
    <xf numFmtId="0" fontId="0" fillId="0" borderId="9" xfId="0" applyFont="1" applyFill="1" applyBorder="1" applyAlignment="1">
      <alignment vertical="top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3" fontId="0" fillId="0" borderId="9" xfId="0" applyNumberFormat="1" applyFont="1" applyBorder="1" applyAlignment="1">
      <alignment vertical="top"/>
    </xf>
    <xf numFmtId="0" fontId="1" fillId="0" borderId="13" xfId="0" applyFont="1" applyBorder="1" applyAlignment="1">
      <alignment horizontal="right" vertical="top"/>
    </xf>
    <xf numFmtId="3" fontId="1" fillId="0" borderId="15" xfId="0" applyNumberFormat="1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1" fillId="0" borderId="9" xfId="0" applyNumberFormat="1" applyFont="1" applyBorder="1" applyAlignment="1">
      <alignment vertical="top"/>
    </xf>
    <xf numFmtId="3" fontId="1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8" fontId="1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 wrapText="1"/>
    </xf>
    <xf numFmtId="168" fontId="1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168" fontId="1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horizontal="center" vertical="top"/>
    </xf>
    <xf numFmtId="3" fontId="11" fillId="0" borderId="9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/>
    </xf>
    <xf numFmtId="0" fontId="17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3" fontId="11" fillId="0" borderId="9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top"/>
    </xf>
    <xf numFmtId="49" fontId="15" fillId="0" borderId="14" xfId="0" applyNumberFormat="1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vertical="top"/>
    </xf>
    <xf numFmtId="3" fontId="8" fillId="0" borderId="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3" fontId="10" fillId="0" borderId="5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vertical="top" wrapText="1"/>
    </xf>
    <xf numFmtId="1" fontId="10" fillId="0" borderId="14" xfId="0" applyNumberFormat="1" applyFont="1" applyFill="1" applyBorder="1" applyAlignment="1">
      <alignment horizontal="left" vertical="top" wrapText="1"/>
    </xf>
    <xf numFmtId="3" fontId="10" fillId="0" borderId="15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49" fontId="1" fillId="3" borderId="5" xfId="0" applyNumberFormat="1" applyFon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1" fontId="1" fillId="3" borderId="14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vertical="top" wrapText="1"/>
    </xf>
    <xf numFmtId="3" fontId="1" fillId="3" borderId="12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3" fontId="10" fillId="3" borderId="7" xfId="0" applyNumberFormat="1" applyFont="1" applyFill="1" applyBorder="1" applyAlignment="1">
      <alignment horizontal="center" vertical="top" wrapText="1"/>
    </xf>
    <xf numFmtId="1" fontId="10" fillId="3" borderId="0" xfId="0" applyNumberFormat="1" applyFont="1" applyFill="1" applyBorder="1" applyAlignment="1">
      <alignment horizontal="right" vertical="top" wrapText="1"/>
    </xf>
    <xf numFmtId="3" fontId="10" fillId="3" borderId="4" xfId="0" applyNumberFormat="1" applyFont="1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center" vertical="top" wrapText="1"/>
    </xf>
    <xf numFmtId="3" fontId="10" fillId="3" borderId="10" xfId="0" applyNumberFormat="1" applyFont="1" applyFill="1" applyBorder="1" applyAlignment="1">
      <alignment horizontal="center" vertical="top" wrapText="1"/>
    </xf>
    <xf numFmtId="1" fontId="10" fillId="3" borderId="14" xfId="0" applyNumberFormat="1" applyFont="1" applyFill="1" applyBorder="1" applyAlignment="1">
      <alignment horizontal="right" vertical="top" wrapText="1"/>
    </xf>
    <xf numFmtId="3" fontId="10" fillId="3" borderId="15" xfId="0" applyNumberFormat="1" applyFont="1" applyFill="1" applyBorder="1" applyAlignment="1">
      <alignment vertical="top" wrapText="1"/>
    </xf>
    <xf numFmtId="3" fontId="10" fillId="3" borderId="8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" fontId="1" fillId="0" borderId="5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left" vertical="top" wrapText="1"/>
    </xf>
    <xf numFmtId="3" fontId="10" fillId="0" borderId="4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Alignment="1">
      <alignment vertical="top" wrapText="1"/>
    </xf>
    <xf numFmtId="3" fontId="10" fillId="0" borderId="10" xfId="0" applyNumberFormat="1" applyFont="1" applyFill="1" applyBorder="1" applyAlignment="1">
      <alignment vertical="top" wrapText="1"/>
    </xf>
    <xf numFmtId="1" fontId="10" fillId="0" borderId="14" xfId="0" applyNumberFormat="1" applyFont="1" applyFill="1" applyBorder="1" applyAlignment="1">
      <alignment horizontal="left" vertical="top" wrapText="1"/>
    </xf>
    <xf numFmtId="3" fontId="10" fillId="0" borderId="14" xfId="0" applyNumberFormat="1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3" fontId="10" fillId="0" borderId="13" xfId="0" applyNumberFormat="1" applyFont="1" applyFill="1" applyBorder="1" applyAlignment="1">
      <alignment vertical="top" wrapText="1"/>
    </xf>
    <xf numFmtId="1" fontId="10" fillId="0" borderId="11" xfId="0" applyNumberFormat="1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vertical="top" wrapText="1"/>
    </xf>
    <xf numFmtId="3" fontId="10" fillId="0" borderId="6" xfId="0" applyNumberFormat="1" applyFont="1" applyFill="1" applyBorder="1" applyAlignment="1">
      <alignment vertical="top" wrapText="1"/>
    </xf>
    <xf numFmtId="1" fontId="10" fillId="0" borderId="12" xfId="0" applyNumberFormat="1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left"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horizontal="right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1" fontId="3" fillId="0" borderId="14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1" fillId="0" borderId="14" xfId="0" applyFont="1" applyBorder="1" applyAlignment="1">
      <alignment horizontal="right" vertical="top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2" xfId="0" applyFont="1" applyFill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11" fillId="3" borderId="11" xfId="0" applyFont="1" applyFill="1" applyBorder="1" applyAlignment="1">
      <alignment horizontal="center" vertical="top"/>
    </xf>
    <xf numFmtId="49" fontId="11" fillId="3" borderId="6" xfId="0" applyNumberFormat="1" applyFont="1" applyFill="1" applyBorder="1" applyAlignment="1">
      <alignment horizontal="left" vertical="top" wrapText="1"/>
    </xf>
    <xf numFmtId="3" fontId="11" fillId="3" borderId="9" xfId="0" applyNumberFormat="1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1" fillId="0" borderId="15" xfId="0" applyNumberFormat="1" applyFont="1" applyBorder="1" applyAlignment="1">
      <alignment vertical="top"/>
    </xf>
    <xf numFmtId="167" fontId="1" fillId="0" borderId="8" xfId="0" applyNumberFormat="1" applyFont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3" fontId="0" fillId="0" borderId="3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3" fontId="10" fillId="0" borderId="8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3" fontId="12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0" fillId="0" borderId="9" xfId="0" applyFont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167" fontId="12" fillId="0" borderId="9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5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3" fontId="0" fillId="0" borderId="2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top" wrapText="1"/>
    </xf>
    <xf numFmtId="3" fontId="12" fillId="0" borderId="8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49" fontId="15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26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/>
    </xf>
    <xf numFmtId="3" fontId="2" fillId="0" borderId="2" xfId="0" applyNumberFormat="1" applyFont="1" applyFill="1" applyBorder="1" applyAlignment="1">
      <alignment horizontal="right" vertical="top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29" fillId="4" borderId="18" xfId="0" applyNumberFormat="1" applyFont="1" applyFill="1" applyBorder="1" applyAlignment="1">
      <alignment horizontal="center"/>
    </xf>
    <xf numFmtId="1" fontId="30" fillId="4" borderId="18" xfId="0" applyNumberFormat="1" applyFont="1" applyFill="1" applyBorder="1" applyAlignment="1">
      <alignment horizontal="center" vertical="center" textRotation="90" wrapText="1"/>
    </xf>
    <xf numFmtId="1" fontId="26" fillId="4" borderId="18" xfId="0" applyNumberFormat="1" applyFont="1" applyFill="1" applyBorder="1" applyAlignment="1">
      <alignment horizontal="center" vertical="center" textRotation="90" wrapText="1"/>
    </xf>
    <xf numFmtId="1" fontId="26" fillId="4" borderId="19" xfId="0" applyNumberFormat="1" applyFont="1" applyFill="1" applyBorder="1" applyAlignment="1">
      <alignment horizontal="center" vertical="center" textRotation="90" wrapText="1"/>
    </xf>
    <xf numFmtId="1" fontId="31" fillId="0" borderId="0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34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 textRotation="90"/>
    </xf>
    <xf numFmtId="3" fontId="33" fillId="0" borderId="18" xfId="0" applyNumberFormat="1" applyFont="1" applyFill="1" applyBorder="1" applyAlignment="1">
      <alignment horizontal="center" vertical="center" textRotation="90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1" fontId="9" fillId="0" borderId="18" xfId="0" applyNumberFormat="1" applyFont="1" applyBorder="1" applyAlignment="1">
      <alignment horizontal="left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3" fontId="9" fillId="0" borderId="18" xfId="0" applyNumberFormat="1" applyFont="1" applyFill="1" applyBorder="1" applyAlignment="1">
      <alignment horizontal="center" vertical="center" textRotation="90"/>
    </xf>
    <xf numFmtId="3" fontId="9" fillId="0" borderId="18" xfId="0" applyNumberFormat="1" applyFont="1" applyBorder="1" applyAlignment="1">
      <alignment horizontal="center" vertical="center" textRotation="90"/>
    </xf>
    <xf numFmtId="1" fontId="9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164" fontId="28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1" fontId="9" fillId="0" borderId="21" xfId="0" applyNumberFormat="1" applyFont="1" applyBorder="1" applyAlignment="1">
      <alignment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/>
    </xf>
    <xf numFmtId="164" fontId="28" fillId="5" borderId="22" xfId="0" applyNumberFormat="1" applyFont="1" applyFill="1" applyBorder="1" applyAlignment="1">
      <alignment horizontal="center" vertical="center" wrapText="1"/>
    </xf>
    <xf numFmtId="164" fontId="28" fillId="5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7" xfId="0" applyNumberFormat="1" applyFont="1" applyFill="1" applyBorder="1" applyAlignment="1">
      <alignment vertical="top" wrapText="1"/>
    </xf>
    <xf numFmtId="164" fontId="36" fillId="0" borderId="0" xfId="0" applyNumberFormat="1" applyFont="1" applyAlignment="1">
      <alignment/>
    </xf>
    <xf numFmtId="164" fontId="36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3" fontId="3" fillId="0" borderId="14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1" fontId="22" fillId="4" borderId="2" xfId="0" applyNumberFormat="1" applyFont="1" applyFill="1" applyBorder="1" applyAlignment="1">
      <alignment horizontal="center" vertical="center" wrapText="1"/>
    </xf>
    <xf numFmtId="1" fontId="22" fillId="4" borderId="25" xfId="0" applyNumberFormat="1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textRotation="90" wrapText="1"/>
    </xf>
    <xf numFmtId="0" fontId="24" fillId="4" borderId="18" xfId="0" applyFont="1" applyFill="1" applyBorder="1" applyAlignment="1">
      <alignment horizontal="center" vertical="center" textRotation="90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1" fontId="27" fillId="4" borderId="16" xfId="0" applyNumberFormat="1" applyFont="1" applyFill="1" applyBorder="1" applyAlignment="1">
      <alignment horizontal="center" vertical="center" wrapText="1"/>
    </xf>
    <xf numFmtId="1" fontId="27" fillId="4" borderId="22" xfId="0" applyNumberFormat="1" applyFont="1" applyFill="1" applyBorder="1" applyAlignment="1">
      <alignment horizontal="center" vertical="center" wrapText="1"/>
    </xf>
    <xf numFmtId="1" fontId="27" fillId="4" borderId="17" xfId="0" applyNumberFormat="1" applyFont="1" applyFill="1" applyBorder="1" applyAlignment="1">
      <alignment horizontal="center" vertical="center" wrapText="1"/>
    </xf>
    <xf numFmtId="1" fontId="27" fillId="4" borderId="18" xfId="0" applyNumberFormat="1" applyFont="1" applyFill="1" applyBorder="1" applyAlignment="1">
      <alignment horizontal="center" vertical="center" wrapText="1"/>
    </xf>
    <xf numFmtId="1" fontId="27" fillId="4" borderId="19" xfId="0" applyNumberFormat="1" applyFont="1" applyFill="1" applyBorder="1" applyAlignment="1">
      <alignment horizontal="center" vertical="center" wrapText="1"/>
    </xf>
    <xf numFmtId="1" fontId="27" fillId="4" borderId="23" xfId="0" applyNumberFormat="1" applyFont="1" applyFill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 vertical="center" wrapText="1"/>
    </xf>
    <xf numFmtId="1" fontId="27" fillId="4" borderId="20" xfId="0" applyNumberFormat="1" applyFont="1" applyFill="1" applyBorder="1" applyAlignment="1">
      <alignment horizontal="center" vertical="center" wrapText="1"/>
    </xf>
    <xf numFmtId="1" fontId="27" fillId="4" borderId="27" xfId="0" applyNumberFormat="1" applyFont="1" applyFill="1" applyBorder="1" applyAlignment="1">
      <alignment horizontal="center" vertical="center" wrapText="1"/>
    </xf>
    <xf numFmtId="1" fontId="27" fillId="4" borderId="21" xfId="0" applyNumberFormat="1" applyFont="1" applyFill="1" applyBorder="1" applyAlignment="1">
      <alignment horizontal="center" vertical="center" wrapText="1"/>
    </xf>
    <xf numFmtId="1" fontId="27" fillId="4" borderId="28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2044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9342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18</xdr:col>
      <xdr:colOff>428625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28575"/>
          <a:ext cx="126015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/>
            <a:t>WIELOLETNI PLAN INWESTYCYJNY MIASTA CZELADŹ NA LATA 2006-2011</a:t>
          </a:r>
        </a:p>
      </xdr:txBody>
    </xdr:sp>
    <xdr:clientData/>
  </xdr:twoCellAnchor>
  <xdr:twoCellAnchor>
    <xdr:from>
      <xdr:col>19</xdr:col>
      <xdr:colOff>57150</xdr:colOff>
      <xdr:row>0</xdr:row>
      <xdr:rowOff>28575</xdr:rowOff>
    </xdr:from>
    <xdr:to>
      <xdr:col>39</xdr:col>
      <xdr:colOff>57150</xdr:colOff>
      <xdr:row>2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706350" y="28575"/>
          <a:ext cx="82010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Załącznik nr 4 do uchwały 
  nr  LXI/903/2005 Rady Miejskiej w Czeladzi z dnia 29.12.2005 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="75" zoomScaleNormal="75" workbookViewId="0" topLeftCell="A1">
      <selection activeCell="C114" sqref="A1:C114"/>
    </sheetView>
  </sheetViews>
  <sheetFormatPr defaultColWidth="9.00390625" defaultRowHeight="12.75"/>
  <cols>
    <col min="1" max="1" width="5.125" style="243" customWidth="1"/>
    <col min="2" max="2" width="64.875" style="240" customWidth="1"/>
    <col min="3" max="3" width="19.625" style="6" customWidth="1"/>
    <col min="4" max="5" width="9.125" style="6" customWidth="1"/>
    <col min="6" max="6" width="5.75390625" style="6" customWidth="1"/>
    <col min="7" max="7" width="46.875" style="6" customWidth="1"/>
    <col min="8" max="8" width="11.375" style="6" customWidth="1"/>
    <col min="9" max="9" width="9.625" style="6" customWidth="1"/>
    <col min="10" max="16384" width="9.125" style="6" customWidth="1"/>
  </cols>
  <sheetData>
    <row r="1" ht="47.25" customHeight="1">
      <c r="C1" s="244" t="s">
        <v>88</v>
      </c>
    </row>
    <row r="2" spans="1:9" s="248" customFormat="1" ht="31.5">
      <c r="A2" s="245"/>
      <c r="B2" s="246" t="s">
        <v>327</v>
      </c>
      <c r="C2" s="247">
        <f>SUM(C4:C7)</f>
        <v>69464414</v>
      </c>
      <c r="F2" s="245"/>
      <c r="G2" s="249"/>
      <c r="H2" s="247"/>
      <c r="I2" s="250"/>
    </row>
    <row r="3" spans="1:9" ht="12.75">
      <c r="A3" s="93"/>
      <c r="B3" s="239"/>
      <c r="C3" s="91"/>
      <c r="F3" s="11"/>
      <c r="G3" s="90"/>
      <c r="H3" s="91"/>
      <c r="I3" s="92"/>
    </row>
    <row r="4" spans="1:9" s="254" customFormat="1" ht="15">
      <c r="A4" s="251" t="s">
        <v>348</v>
      </c>
      <c r="B4" s="252" t="s">
        <v>336</v>
      </c>
      <c r="C4" s="253">
        <f>SUM(C9)</f>
        <v>50039330</v>
      </c>
      <c r="F4" s="251"/>
      <c r="G4" s="255"/>
      <c r="H4" s="253"/>
      <c r="I4" s="256"/>
    </row>
    <row r="5" spans="1:9" s="254" customFormat="1" ht="15">
      <c r="A5" s="251" t="s">
        <v>314</v>
      </c>
      <c r="B5" s="252" t="s">
        <v>337</v>
      </c>
      <c r="C5" s="253">
        <f>SUM(C81)</f>
        <v>9758860</v>
      </c>
      <c r="F5" s="251"/>
      <c r="G5" s="255"/>
      <c r="H5" s="253"/>
      <c r="I5" s="256"/>
    </row>
    <row r="6" spans="1:9" s="254" customFormat="1" ht="15">
      <c r="A6" s="251" t="s">
        <v>349</v>
      </c>
      <c r="B6" s="252" t="s">
        <v>338</v>
      </c>
      <c r="C6" s="253">
        <f>SUM(C88)</f>
        <v>141205</v>
      </c>
      <c r="F6" s="251"/>
      <c r="G6" s="255"/>
      <c r="H6" s="253"/>
      <c r="I6" s="256"/>
    </row>
    <row r="7" spans="1:9" s="254" customFormat="1" ht="15">
      <c r="A7" s="251" t="s">
        <v>350</v>
      </c>
      <c r="B7" s="252" t="s">
        <v>339</v>
      </c>
      <c r="C7" s="253">
        <f>SUM(C102)</f>
        <v>9525019</v>
      </c>
      <c r="F7" s="251"/>
      <c r="G7" s="255"/>
      <c r="H7" s="253"/>
      <c r="I7" s="256"/>
    </row>
    <row r="8" spans="1:9" ht="13.5" thickBot="1">
      <c r="A8" s="93"/>
      <c r="B8" s="239"/>
      <c r="C8" s="91"/>
      <c r="F8" s="11"/>
      <c r="G8" s="90"/>
      <c r="H8" s="91"/>
      <c r="I8" s="92"/>
    </row>
    <row r="9" spans="1:9" s="248" customFormat="1" ht="48" thickBot="1">
      <c r="A9" s="456" t="s">
        <v>348</v>
      </c>
      <c r="B9" s="457" t="s">
        <v>365</v>
      </c>
      <c r="C9" s="458">
        <f>SUM(C10,C17,C20,C24,C29,C52,C54,C59,C66,C71,C76)</f>
        <v>50039330</v>
      </c>
      <c r="F9" s="245"/>
      <c r="G9" s="249"/>
      <c r="H9" s="247"/>
      <c r="I9" s="250"/>
    </row>
    <row r="10" spans="1:3" s="266" customFormat="1" ht="16.5" thickBot="1">
      <c r="A10" s="261">
        <v>700</v>
      </c>
      <c r="B10" s="291" t="s">
        <v>103</v>
      </c>
      <c r="C10" s="288">
        <f>SUM(C11)</f>
        <v>8091000</v>
      </c>
    </row>
    <row r="11" spans="1:3" s="264" customFormat="1" ht="15.75" customHeight="1">
      <c r="A11" s="270"/>
      <c r="B11" s="271" t="s">
        <v>104</v>
      </c>
      <c r="C11" s="289">
        <f>SUM(C12:C16)</f>
        <v>8091000</v>
      </c>
    </row>
    <row r="12" spans="1:3" s="257" customFormat="1" ht="25.5">
      <c r="A12" s="275" t="s">
        <v>340</v>
      </c>
      <c r="B12" s="276" t="s">
        <v>105</v>
      </c>
      <c r="C12" s="277">
        <v>320000</v>
      </c>
    </row>
    <row r="13" spans="1:3" s="257" customFormat="1" ht="38.25">
      <c r="A13" s="275" t="s">
        <v>340</v>
      </c>
      <c r="B13" s="276" t="s">
        <v>106</v>
      </c>
      <c r="C13" s="277">
        <f>510000+4550000</f>
        <v>5060000</v>
      </c>
    </row>
    <row r="14" spans="1:3" s="257" customFormat="1" ht="25.5">
      <c r="A14" s="275" t="s">
        <v>340</v>
      </c>
      <c r="B14" s="276" t="s">
        <v>107</v>
      </c>
      <c r="C14" s="277">
        <v>3000</v>
      </c>
    </row>
    <row r="15" spans="1:3" s="257" customFormat="1" ht="12.75" customHeight="1">
      <c r="A15" s="275" t="s">
        <v>340</v>
      </c>
      <c r="B15" s="276" t="s">
        <v>108</v>
      </c>
      <c r="C15" s="277">
        <v>2700000</v>
      </c>
    </row>
    <row r="16" spans="1:3" s="257" customFormat="1" ht="13.5" thickBot="1">
      <c r="A16" s="275" t="s">
        <v>340</v>
      </c>
      <c r="B16" s="276" t="s">
        <v>109</v>
      </c>
      <c r="C16" s="277">
        <v>8000</v>
      </c>
    </row>
    <row r="17" spans="1:3" s="266" customFormat="1" ht="16.5" thickBot="1">
      <c r="A17" s="261">
        <v>710</v>
      </c>
      <c r="B17" s="291" t="s">
        <v>413</v>
      </c>
      <c r="C17" s="288">
        <f>(C18)</f>
        <v>70000</v>
      </c>
    </row>
    <row r="18" spans="1:3" s="264" customFormat="1" ht="15">
      <c r="A18" s="270"/>
      <c r="B18" s="271" t="s">
        <v>281</v>
      </c>
      <c r="C18" s="290">
        <f>(C19)</f>
        <v>70000</v>
      </c>
    </row>
    <row r="19" spans="1:3" s="257" customFormat="1" ht="13.5" thickBot="1">
      <c r="A19" s="275" t="s">
        <v>340</v>
      </c>
      <c r="B19" s="276" t="s">
        <v>110</v>
      </c>
      <c r="C19" s="277">
        <v>70000</v>
      </c>
    </row>
    <row r="20" spans="1:3" s="266" customFormat="1" ht="16.5" thickBot="1">
      <c r="A20" s="261">
        <v>750</v>
      </c>
      <c r="B20" s="300" t="s">
        <v>410</v>
      </c>
      <c r="C20" s="288">
        <f>SUM(C21)</f>
        <v>29000</v>
      </c>
    </row>
    <row r="21" spans="1:3" s="259" customFormat="1" ht="15">
      <c r="A21" s="268"/>
      <c r="B21" s="280" t="s">
        <v>114</v>
      </c>
      <c r="C21" s="289">
        <f>SUM(C22:C23)</f>
        <v>29000</v>
      </c>
    </row>
    <row r="22" spans="1:3" s="257" customFormat="1" ht="12.75">
      <c r="A22" s="275" t="s">
        <v>340</v>
      </c>
      <c r="B22" s="257" t="s">
        <v>115</v>
      </c>
      <c r="C22" s="277">
        <v>18000</v>
      </c>
    </row>
    <row r="23" spans="1:3" s="257" customFormat="1" ht="13.5" thickBot="1">
      <c r="A23" s="275" t="s">
        <v>340</v>
      </c>
      <c r="B23" s="258" t="s">
        <v>116</v>
      </c>
      <c r="C23" s="277">
        <v>11000</v>
      </c>
    </row>
    <row r="24" spans="1:3" s="266" customFormat="1" ht="16.5" thickBot="1">
      <c r="A24" s="261">
        <v>754</v>
      </c>
      <c r="B24" s="300" t="s">
        <v>117</v>
      </c>
      <c r="C24" s="288">
        <f>SUM(C25,C27)</f>
        <v>336295</v>
      </c>
    </row>
    <row r="25" spans="1:3" s="264" customFormat="1" ht="15">
      <c r="A25" s="270"/>
      <c r="B25" s="280" t="s">
        <v>118</v>
      </c>
      <c r="C25" s="289">
        <f>SUM(C26)</f>
        <v>312000</v>
      </c>
    </row>
    <row r="26" spans="1:3" s="257" customFormat="1" ht="12.75">
      <c r="A26" s="275" t="s">
        <v>340</v>
      </c>
      <c r="B26" s="276" t="s">
        <v>119</v>
      </c>
      <c r="C26" s="277">
        <v>312000</v>
      </c>
    </row>
    <row r="27" spans="1:3" s="257" customFormat="1" ht="15">
      <c r="A27" s="275"/>
      <c r="B27" s="280" t="s">
        <v>311</v>
      </c>
      <c r="C27" s="290">
        <f>SUM(C28)</f>
        <v>24295</v>
      </c>
    </row>
    <row r="28" spans="1:3" s="257" customFormat="1" ht="39" thickBot="1">
      <c r="A28" s="278" t="s">
        <v>340</v>
      </c>
      <c r="B28" s="279" t="s">
        <v>312</v>
      </c>
      <c r="C28" s="277">
        <v>24295</v>
      </c>
    </row>
    <row r="29" spans="1:3" s="266" customFormat="1" ht="48" thickBot="1">
      <c r="A29" s="261">
        <v>756</v>
      </c>
      <c r="B29" s="300" t="s">
        <v>120</v>
      </c>
      <c r="C29" s="288">
        <f>SUM(C30,C38,C47,C50)</f>
        <v>31805177</v>
      </c>
    </row>
    <row r="30" spans="1:3" s="264" customFormat="1" ht="15">
      <c r="A30" s="635"/>
      <c r="B30" s="636" t="s">
        <v>121</v>
      </c>
      <c r="C30" s="634">
        <f>SUM(C31:C37)</f>
        <v>13171180</v>
      </c>
    </row>
    <row r="31" spans="1:3" s="257" customFormat="1" ht="12.75">
      <c r="A31" s="278" t="s">
        <v>340</v>
      </c>
      <c r="B31" s="637" t="s">
        <v>122</v>
      </c>
      <c r="C31" s="277">
        <v>70000</v>
      </c>
    </row>
    <row r="32" spans="1:3" s="257" customFormat="1" ht="12.75">
      <c r="A32" s="278" t="s">
        <v>340</v>
      </c>
      <c r="B32" s="637" t="s">
        <v>123</v>
      </c>
      <c r="C32" s="277">
        <v>11922809</v>
      </c>
    </row>
    <row r="33" spans="1:3" s="257" customFormat="1" ht="12.75">
      <c r="A33" s="278" t="s">
        <v>340</v>
      </c>
      <c r="B33" s="637" t="s">
        <v>124</v>
      </c>
      <c r="C33" s="277">
        <v>30371</v>
      </c>
    </row>
    <row r="34" spans="1:3" s="257" customFormat="1" ht="12.75">
      <c r="A34" s="278" t="s">
        <v>340</v>
      </c>
      <c r="B34" s="637" t="s">
        <v>125</v>
      </c>
      <c r="C34" s="277">
        <v>410000</v>
      </c>
    </row>
    <row r="35" spans="1:3" s="257" customFormat="1" ht="12.75">
      <c r="A35" s="278" t="s">
        <v>340</v>
      </c>
      <c r="B35" s="637" t="s">
        <v>126</v>
      </c>
      <c r="C35" s="277">
        <v>100000</v>
      </c>
    </row>
    <row r="36" spans="1:3" s="257" customFormat="1" ht="12.75">
      <c r="A36" s="278" t="s">
        <v>340</v>
      </c>
      <c r="B36" s="637" t="s">
        <v>127</v>
      </c>
      <c r="C36" s="277">
        <v>28000</v>
      </c>
    </row>
    <row r="37" spans="1:3" s="257" customFormat="1" ht="12.75">
      <c r="A37" s="278" t="s">
        <v>340</v>
      </c>
      <c r="B37" s="637" t="s">
        <v>128</v>
      </c>
      <c r="C37" s="277">
        <v>610000</v>
      </c>
    </row>
    <row r="38" spans="1:3" s="264" customFormat="1" ht="15">
      <c r="A38" s="270"/>
      <c r="B38" s="638" t="s">
        <v>129</v>
      </c>
      <c r="C38" s="289">
        <f>SUM(C39:C46)</f>
        <v>880060</v>
      </c>
    </row>
    <row r="39" spans="1:3" s="257" customFormat="1" ht="12.75">
      <c r="A39" s="278" t="s">
        <v>340</v>
      </c>
      <c r="B39" s="637" t="s">
        <v>130</v>
      </c>
      <c r="C39" s="277">
        <v>120000</v>
      </c>
    </row>
    <row r="40" spans="1:3" s="257" customFormat="1" ht="12.75">
      <c r="A40" s="278" t="s">
        <v>340</v>
      </c>
      <c r="B40" s="637" t="s">
        <v>131</v>
      </c>
      <c r="C40" s="277">
        <v>100000</v>
      </c>
    </row>
    <row r="41" spans="1:3" s="257" customFormat="1" ht="12.75">
      <c r="A41" s="278" t="s">
        <v>340</v>
      </c>
      <c r="B41" s="637" t="s">
        <v>132</v>
      </c>
      <c r="C41" s="277">
        <v>57000</v>
      </c>
    </row>
    <row r="42" spans="1:3" s="257" customFormat="1" ht="12.75">
      <c r="A42" s="278" t="s">
        <v>340</v>
      </c>
      <c r="B42" s="637" t="s">
        <v>310</v>
      </c>
      <c r="C42" s="277">
        <v>12000</v>
      </c>
    </row>
    <row r="43" spans="1:3" s="257" customFormat="1" ht="12.75">
      <c r="A43" s="278" t="s">
        <v>340</v>
      </c>
      <c r="B43" s="637" t="s">
        <v>111</v>
      </c>
      <c r="C43" s="277">
        <v>6000</v>
      </c>
    </row>
    <row r="44" spans="1:3" s="257" customFormat="1" ht="25.5">
      <c r="A44" s="278" t="s">
        <v>340</v>
      </c>
      <c r="B44" s="637" t="s">
        <v>112</v>
      </c>
      <c r="C44" s="277">
        <v>35000</v>
      </c>
    </row>
    <row r="45" spans="1:3" s="257" customFormat="1" ht="12.75">
      <c r="A45" s="278" t="s">
        <v>340</v>
      </c>
      <c r="B45" s="637" t="s">
        <v>113</v>
      </c>
      <c r="C45" s="277">
        <v>60</v>
      </c>
    </row>
    <row r="46" spans="1:3" s="257" customFormat="1" ht="12.75">
      <c r="A46" s="278" t="s">
        <v>340</v>
      </c>
      <c r="B46" s="637" t="s">
        <v>134</v>
      </c>
      <c r="C46" s="277">
        <v>550000</v>
      </c>
    </row>
    <row r="47" spans="1:3" s="264" customFormat="1" ht="30">
      <c r="A47" s="270"/>
      <c r="B47" s="638" t="s">
        <v>135</v>
      </c>
      <c r="C47" s="289">
        <f>SUM(C48:C49)</f>
        <v>17482937</v>
      </c>
    </row>
    <row r="48" spans="1:3" s="257" customFormat="1" ht="12.75">
      <c r="A48" s="278" t="s">
        <v>340</v>
      </c>
      <c r="B48" s="637" t="s">
        <v>136</v>
      </c>
      <c r="C48" s="277">
        <v>17282937</v>
      </c>
    </row>
    <row r="49" spans="1:3" s="257" customFormat="1" ht="12.75">
      <c r="A49" s="278" t="s">
        <v>340</v>
      </c>
      <c r="B49" s="637" t="s">
        <v>137</v>
      </c>
      <c r="C49" s="277">
        <v>200000</v>
      </c>
    </row>
    <row r="50" spans="1:3" s="257" customFormat="1" ht="15">
      <c r="A50" s="278"/>
      <c r="B50" s="638" t="s">
        <v>313</v>
      </c>
      <c r="C50" s="290">
        <f>SUM(C51)</f>
        <v>271000</v>
      </c>
    </row>
    <row r="51" spans="1:3" s="257" customFormat="1" ht="13.5" thickBot="1">
      <c r="A51" s="292" t="s">
        <v>340</v>
      </c>
      <c r="B51" s="639" t="s">
        <v>109</v>
      </c>
      <c r="C51" s="294">
        <v>271000</v>
      </c>
    </row>
    <row r="52" spans="1:3" s="266" customFormat="1" ht="16.5" thickBot="1">
      <c r="A52" s="301">
        <v>758</v>
      </c>
      <c r="B52" s="302" t="s">
        <v>139</v>
      </c>
      <c r="C52" s="288">
        <f>SUM(C53)</f>
        <v>30000</v>
      </c>
    </row>
    <row r="53" spans="1:3" s="257" customFormat="1" ht="13.5" thickBot="1">
      <c r="A53" s="278" t="s">
        <v>340</v>
      </c>
      <c r="B53" s="276" t="s">
        <v>138</v>
      </c>
      <c r="C53" s="277">
        <v>30000</v>
      </c>
    </row>
    <row r="54" spans="1:3" s="266" customFormat="1" ht="16.5" thickBot="1">
      <c r="A54" s="301">
        <v>801</v>
      </c>
      <c r="B54" s="303" t="s">
        <v>142</v>
      </c>
      <c r="C54" s="288">
        <f>SUM(C55)</f>
        <v>780308</v>
      </c>
    </row>
    <row r="55" spans="1:3" s="264" customFormat="1" ht="30">
      <c r="A55" s="265"/>
      <c r="B55" s="280" t="s">
        <v>143</v>
      </c>
      <c r="C55" s="289">
        <f>SUM(C56:C58)</f>
        <v>780308</v>
      </c>
    </row>
    <row r="56" spans="1:3" s="257" customFormat="1" ht="12.75">
      <c r="A56" s="278" t="s">
        <v>340</v>
      </c>
      <c r="B56" s="276" t="s">
        <v>144</v>
      </c>
      <c r="C56" s="277">
        <v>740646</v>
      </c>
    </row>
    <row r="57" spans="1:3" s="257" customFormat="1" ht="12.75">
      <c r="A57" s="278" t="s">
        <v>340</v>
      </c>
      <c r="B57" s="276" t="s">
        <v>156</v>
      </c>
      <c r="C57" s="277">
        <v>36062</v>
      </c>
    </row>
    <row r="58" spans="1:3" s="257" customFormat="1" ht="26.25" thickBot="1">
      <c r="A58" s="278" t="s">
        <v>340</v>
      </c>
      <c r="B58" s="276" t="s">
        <v>323</v>
      </c>
      <c r="C58" s="277">
        <v>3600</v>
      </c>
    </row>
    <row r="59" spans="1:3" s="266" customFormat="1" ht="16.5" thickBot="1">
      <c r="A59" s="301">
        <v>852</v>
      </c>
      <c r="B59" s="291" t="s">
        <v>7</v>
      </c>
      <c r="C59" s="288">
        <f>SUM(C60,C63)</f>
        <v>743000</v>
      </c>
    </row>
    <row r="60" spans="1:3" s="264" customFormat="1" ht="30">
      <c r="A60" s="265"/>
      <c r="B60" s="280" t="s">
        <v>145</v>
      </c>
      <c r="C60" s="289">
        <f>SUM(C61:C62)</f>
        <v>703000</v>
      </c>
    </row>
    <row r="61" spans="1:3" s="257" customFormat="1" ht="12.75">
      <c r="A61" s="285" t="s">
        <v>340</v>
      </c>
      <c r="B61" s="286" t="s">
        <v>146</v>
      </c>
      <c r="C61" s="284">
        <v>702253</v>
      </c>
    </row>
    <row r="62" spans="1:3" s="242" customFormat="1" ht="12.75">
      <c r="A62" s="285" t="s">
        <v>340</v>
      </c>
      <c r="B62" s="286" t="s">
        <v>156</v>
      </c>
      <c r="C62" s="284">
        <v>747</v>
      </c>
    </row>
    <row r="63" spans="1:3" s="264" customFormat="1" ht="30">
      <c r="A63" s="265"/>
      <c r="B63" s="280" t="s">
        <v>147</v>
      </c>
      <c r="C63" s="289">
        <f>SUM(C64:C65)</f>
        <v>40000</v>
      </c>
    </row>
    <row r="64" spans="1:3" s="257" customFormat="1" ht="12.75">
      <c r="A64" s="278" t="s">
        <v>340</v>
      </c>
      <c r="B64" s="276" t="s">
        <v>148</v>
      </c>
      <c r="C64" s="277">
        <v>1000</v>
      </c>
    </row>
    <row r="65" spans="1:3" s="257" customFormat="1" ht="13.5" thickBot="1">
      <c r="A65" s="278" t="s">
        <v>340</v>
      </c>
      <c r="B65" s="276" t="s">
        <v>149</v>
      </c>
      <c r="C65" s="277">
        <v>39000</v>
      </c>
    </row>
    <row r="66" spans="1:3" s="266" customFormat="1" ht="16.5" thickBot="1">
      <c r="A66" s="301">
        <v>854</v>
      </c>
      <c r="B66" s="291" t="s">
        <v>150</v>
      </c>
      <c r="C66" s="288">
        <f>SUM(C67)</f>
        <v>755450</v>
      </c>
    </row>
    <row r="67" spans="1:3" s="264" customFormat="1" ht="30">
      <c r="A67" s="265"/>
      <c r="B67" s="280" t="s">
        <v>371</v>
      </c>
      <c r="C67" s="289">
        <f>SUM(C68:C70)</f>
        <v>755450</v>
      </c>
    </row>
    <row r="68" spans="1:3" s="257" customFormat="1" ht="12.75">
      <c r="A68" s="278" t="s">
        <v>340</v>
      </c>
      <c r="B68" s="276" t="s">
        <v>151</v>
      </c>
      <c r="C68" s="277">
        <v>531700</v>
      </c>
    </row>
    <row r="69" spans="1:3" s="257" customFormat="1" ht="12.75">
      <c r="A69" s="278" t="s">
        <v>340</v>
      </c>
      <c r="B69" s="276" t="s">
        <v>369</v>
      </c>
      <c r="C69" s="277">
        <v>28500</v>
      </c>
    </row>
    <row r="70" spans="1:3" s="257" customFormat="1" ht="13.5" thickBot="1">
      <c r="A70" s="278" t="s">
        <v>340</v>
      </c>
      <c r="B70" s="276" t="s">
        <v>370</v>
      </c>
      <c r="C70" s="277">
        <v>195250</v>
      </c>
    </row>
    <row r="71" spans="1:3" s="266" customFormat="1" ht="32.25" thickBot="1">
      <c r="A71" s="304">
        <v>900</v>
      </c>
      <c r="B71" s="305" t="s">
        <v>153</v>
      </c>
      <c r="C71" s="288">
        <f>SUM(C72)</f>
        <v>7304000</v>
      </c>
    </row>
    <row r="72" spans="1:3" s="264" customFormat="1" ht="15">
      <c r="A72" s="273"/>
      <c r="B72" s="280" t="s">
        <v>129</v>
      </c>
      <c r="C72" s="289">
        <f>SUM(C73:C75)</f>
        <v>7304000</v>
      </c>
    </row>
    <row r="73" spans="1:3" s="257" customFormat="1" ht="12.75">
      <c r="A73" s="278" t="s">
        <v>340</v>
      </c>
      <c r="B73" s="276" t="s">
        <v>372</v>
      </c>
      <c r="C73" s="277">
        <v>4000</v>
      </c>
    </row>
    <row r="74" spans="1:3" s="257" customFormat="1" ht="15">
      <c r="A74" s="278"/>
      <c r="B74" s="280" t="s">
        <v>384</v>
      </c>
      <c r="C74" s="277"/>
    </row>
    <row r="75" spans="1:3" s="257" customFormat="1" ht="13.5" thickBot="1">
      <c r="A75" s="278" t="s">
        <v>340</v>
      </c>
      <c r="B75" s="276" t="s">
        <v>326</v>
      </c>
      <c r="C75" s="277">
        <v>7300000</v>
      </c>
    </row>
    <row r="76" spans="1:3" s="266" customFormat="1" ht="16.5" thickBot="1">
      <c r="A76" s="301">
        <v>926</v>
      </c>
      <c r="B76" s="291" t="s">
        <v>154</v>
      </c>
      <c r="C76" s="288">
        <f>SUM(C77)</f>
        <v>95100</v>
      </c>
    </row>
    <row r="77" spans="1:3" s="264" customFormat="1" ht="30">
      <c r="A77" s="265"/>
      <c r="B77" s="280" t="s">
        <v>155</v>
      </c>
      <c r="C77" s="289">
        <f>SUM(C78:C79)</f>
        <v>95100</v>
      </c>
    </row>
    <row r="78" spans="1:3" s="257" customFormat="1" ht="12.75">
      <c r="A78" s="278" t="s">
        <v>340</v>
      </c>
      <c r="B78" s="276" t="s">
        <v>156</v>
      </c>
      <c r="C78" s="277">
        <v>82600</v>
      </c>
    </row>
    <row r="79" spans="1:3" s="257" customFormat="1" ht="13.5" thickBot="1">
      <c r="A79" s="292" t="s">
        <v>340</v>
      </c>
      <c r="B79" s="293" t="s">
        <v>416</v>
      </c>
      <c r="C79" s="294">
        <v>12500</v>
      </c>
    </row>
    <row r="80" spans="1:3" s="257" customFormat="1" ht="13.5" thickBot="1">
      <c r="A80" s="297"/>
      <c r="B80" s="276"/>
      <c r="C80" s="298"/>
    </row>
    <row r="81" spans="1:3" s="248" customFormat="1" ht="48" thickBot="1">
      <c r="A81" s="456" t="s">
        <v>344</v>
      </c>
      <c r="B81" s="457" t="s">
        <v>366</v>
      </c>
      <c r="C81" s="458">
        <f>SUM(C82)</f>
        <v>9758860</v>
      </c>
    </row>
    <row r="82" spans="1:3" s="266" customFormat="1" ht="16.5" thickBot="1">
      <c r="A82" s="301">
        <v>758</v>
      </c>
      <c r="B82" s="306" t="s">
        <v>139</v>
      </c>
      <c r="C82" s="288">
        <f>SUM(C83)</f>
        <v>9758860</v>
      </c>
    </row>
    <row r="83" spans="1:3" s="264" customFormat="1" ht="15">
      <c r="A83" s="265"/>
      <c r="B83" s="281" t="s">
        <v>140</v>
      </c>
      <c r="C83" s="263">
        <f>SUM(C84:C85)</f>
        <v>9758860</v>
      </c>
    </row>
    <row r="84" spans="1:3" s="257" customFormat="1" ht="25.5">
      <c r="A84" s="278" t="s">
        <v>340</v>
      </c>
      <c r="B84" s="258" t="s">
        <v>141</v>
      </c>
      <c r="C84" s="277">
        <v>8447458</v>
      </c>
    </row>
    <row r="85" spans="1:3" s="257" customFormat="1" ht="12.75">
      <c r="A85" s="278" t="s">
        <v>340</v>
      </c>
      <c r="B85" s="258" t="s">
        <v>321</v>
      </c>
      <c r="C85" s="277">
        <v>1311402</v>
      </c>
    </row>
    <row r="86" spans="1:3" ht="13.5" thickBot="1">
      <c r="A86" s="177"/>
      <c r="B86" s="296"/>
      <c r="C86" s="260"/>
    </row>
    <row r="87" spans="1:3" ht="13.5" thickBot="1">
      <c r="A87" s="11"/>
      <c r="B87" s="171"/>
      <c r="C87" s="175"/>
    </row>
    <row r="88" spans="1:3" s="248" customFormat="1" ht="48" thickBot="1">
      <c r="A88" s="456" t="s">
        <v>349</v>
      </c>
      <c r="B88" s="457" t="s">
        <v>367</v>
      </c>
      <c r="C88" s="458">
        <f>SUM(C89,C93,C96)</f>
        <v>141205</v>
      </c>
    </row>
    <row r="89" spans="1:3" s="248" customFormat="1" ht="48" thickBot="1">
      <c r="A89" s="261">
        <v>756</v>
      </c>
      <c r="B89" s="291" t="s">
        <v>120</v>
      </c>
      <c r="C89" s="262">
        <f>SUM(C90)</f>
        <v>80605</v>
      </c>
    </row>
    <row r="90" spans="1:3" s="248" customFormat="1" ht="45">
      <c r="A90" s="267"/>
      <c r="B90" s="280" t="s">
        <v>152</v>
      </c>
      <c r="C90" s="290">
        <f>SUM(C91)</f>
        <v>80605</v>
      </c>
    </row>
    <row r="91" spans="1:3" s="248" customFormat="1" ht="25.5">
      <c r="A91" s="278" t="s">
        <v>340</v>
      </c>
      <c r="B91" s="258" t="s">
        <v>315</v>
      </c>
      <c r="C91" s="284">
        <v>80605</v>
      </c>
    </row>
    <row r="92" spans="1:3" s="248" customFormat="1" ht="16.5" thickBot="1">
      <c r="A92" s="267"/>
      <c r="B92" s="287"/>
      <c r="C92" s="283"/>
    </row>
    <row r="93" spans="1:3" s="266" customFormat="1" ht="16.5" thickBot="1">
      <c r="A93" s="301">
        <v>854</v>
      </c>
      <c r="B93" s="291" t="s">
        <v>150</v>
      </c>
      <c r="C93" s="288">
        <f>SUM(C94)</f>
        <v>42600</v>
      </c>
    </row>
    <row r="94" spans="1:3" s="264" customFormat="1" ht="45">
      <c r="A94" s="265"/>
      <c r="B94" s="280" t="s">
        <v>152</v>
      </c>
      <c r="C94" s="289">
        <f>SUM(C95)</f>
        <v>42600</v>
      </c>
    </row>
    <row r="95" spans="1:3" s="257" customFormat="1" ht="13.5" thickBot="1">
      <c r="A95" s="278" t="s">
        <v>340</v>
      </c>
      <c r="B95" s="258" t="s">
        <v>341</v>
      </c>
      <c r="C95" s="277">
        <v>42600</v>
      </c>
    </row>
    <row r="96" spans="1:3" s="257" customFormat="1" ht="32.25" thickBot="1">
      <c r="A96" s="304">
        <v>900</v>
      </c>
      <c r="B96" s="305" t="s">
        <v>153</v>
      </c>
      <c r="C96" s="262">
        <f>SUM(C97)</f>
        <v>18000</v>
      </c>
    </row>
    <row r="97" spans="1:3" s="257" customFormat="1" ht="45">
      <c r="A97" s="269"/>
      <c r="B97" s="280" t="s">
        <v>152</v>
      </c>
      <c r="C97" s="290">
        <f>SUM(C98)</f>
        <v>18000</v>
      </c>
    </row>
    <row r="98" spans="1:3" s="257" customFormat="1" ht="25.5">
      <c r="A98" s="278" t="s">
        <v>340</v>
      </c>
      <c r="B98" s="258" t="s">
        <v>282</v>
      </c>
      <c r="C98" s="277">
        <v>18000</v>
      </c>
    </row>
    <row r="99" spans="1:3" s="257" customFormat="1" ht="13.5" thickBot="1">
      <c r="A99" s="292"/>
      <c r="B99" s="295"/>
      <c r="C99" s="294"/>
    </row>
    <row r="100" spans="1:3" s="257" customFormat="1" ht="12.75">
      <c r="A100" s="297"/>
      <c r="B100" s="258"/>
      <c r="C100" s="298"/>
    </row>
    <row r="101" spans="1:3" ht="13.5" thickBot="1">
      <c r="A101" s="11"/>
      <c r="B101" s="171"/>
      <c r="C101" s="175"/>
    </row>
    <row r="102" spans="1:3" s="266" customFormat="1" ht="48" thickBot="1">
      <c r="A102" s="456" t="s">
        <v>350</v>
      </c>
      <c r="B102" s="457" t="s">
        <v>343</v>
      </c>
      <c r="C102" s="458">
        <f>SUM(C104,C112)</f>
        <v>9525019</v>
      </c>
    </row>
    <row r="103" spans="1:3" s="266" customFormat="1" ht="15.75">
      <c r="A103" s="267"/>
      <c r="B103" s="287"/>
      <c r="C103" s="283"/>
    </row>
    <row r="104" spans="1:3" s="254" customFormat="1" ht="30.75" thickBot="1">
      <c r="A104" s="274" t="s">
        <v>324</v>
      </c>
      <c r="B104" s="282" t="s">
        <v>342</v>
      </c>
      <c r="C104" s="272">
        <f>SUM(C105,C107,C109)</f>
        <v>8835228</v>
      </c>
    </row>
    <row r="105" spans="1:3" s="266" customFormat="1" ht="16.5" thickBot="1">
      <c r="A105" s="301">
        <v>750</v>
      </c>
      <c r="B105" s="291" t="s">
        <v>410</v>
      </c>
      <c r="C105" s="288">
        <f>SUM(C106)</f>
        <v>125958</v>
      </c>
    </row>
    <row r="106" spans="1:3" s="257" customFormat="1" ht="39" thickBot="1">
      <c r="A106" s="278" t="s">
        <v>340</v>
      </c>
      <c r="B106" s="279" t="s">
        <v>345</v>
      </c>
      <c r="C106" s="277">
        <v>125958</v>
      </c>
    </row>
    <row r="107" spans="1:3" s="257" customFormat="1" ht="35.25" customHeight="1" thickBot="1">
      <c r="A107" s="301">
        <v>751</v>
      </c>
      <c r="B107" s="291" t="s">
        <v>368</v>
      </c>
      <c r="C107" s="262">
        <f>SUM(C108)</f>
        <v>6200</v>
      </c>
    </row>
    <row r="108" spans="1:3" s="257" customFormat="1" ht="39" thickBot="1">
      <c r="A108" s="278" t="s">
        <v>340</v>
      </c>
      <c r="B108" s="279" t="s">
        <v>345</v>
      </c>
      <c r="C108" s="277">
        <v>6200</v>
      </c>
    </row>
    <row r="109" spans="1:3" s="266" customFormat="1" ht="16.5" thickBot="1">
      <c r="A109" s="301">
        <v>852</v>
      </c>
      <c r="B109" s="291" t="s">
        <v>7</v>
      </c>
      <c r="C109" s="288">
        <f>SUM(C110)</f>
        <v>8703070</v>
      </c>
    </row>
    <row r="110" spans="1:3" s="257" customFormat="1" ht="39" thickBot="1">
      <c r="A110" s="292" t="s">
        <v>340</v>
      </c>
      <c r="B110" s="299" t="s">
        <v>345</v>
      </c>
      <c r="C110" s="294">
        <v>8703070</v>
      </c>
    </row>
    <row r="111" spans="1:3" s="257" customFormat="1" ht="12.75">
      <c r="A111" s="310"/>
      <c r="B111" s="311"/>
      <c r="C111" s="314"/>
    </row>
    <row r="112" spans="1:3" s="254" customFormat="1" ht="30.75" thickBot="1">
      <c r="A112" s="312" t="s">
        <v>325</v>
      </c>
      <c r="B112" s="313" t="s">
        <v>346</v>
      </c>
      <c r="C112" s="315">
        <f>SUM(C113)</f>
        <v>689791</v>
      </c>
    </row>
    <row r="113" spans="1:3" s="266" customFormat="1" ht="16.5" thickBot="1">
      <c r="A113" s="307">
        <v>852</v>
      </c>
      <c r="B113" s="308" t="s">
        <v>7</v>
      </c>
      <c r="C113" s="309">
        <f>SUM(C114)</f>
        <v>689791</v>
      </c>
    </row>
    <row r="114" spans="1:3" s="257" customFormat="1" ht="26.25" thickBot="1">
      <c r="A114" s="292" t="s">
        <v>340</v>
      </c>
      <c r="B114" s="299" t="s">
        <v>347</v>
      </c>
      <c r="C114" s="294">
        <v>689791</v>
      </c>
    </row>
    <row r="115" spans="1:3" ht="12.75">
      <c r="A115" s="11"/>
      <c r="B115" s="238"/>
      <c r="C115" s="175"/>
    </row>
    <row r="116" spans="1:3" ht="12.75">
      <c r="A116" s="11"/>
      <c r="B116" s="238"/>
      <c r="C116" s="175"/>
    </row>
    <row r="117" spans="1:3" ht="12.75">
      <c r="A117" s="11"/>
      <c r="B117" s="238"/>
      <c r="C117" s="175"/>
    </row>
    <row r="118" spans="1:3" ht="12.75">
      <c r="A118" s="11"/>
      <c r="B118" s="238"/>
      <c r="C118" s="175"/>
    </row>
    <row r="119" spans="1:3" ht="12.75">
      <c r="A119" s="11"/>
      <c r="B119" s="238"/>
      <c r="C119" s="175"/>
    </row>
    <row r="120" spans="1:3" ht="12.75">
      <c r="A120" s="11"/>
      <c r="B120" s="238"/>
      <c r="C120" s="175"/>
    </row>
    <row r="121" spans="1:3" ht="12.75">
      <c r="A121" s="11"/>
      <c r="B121" s="238"/>
      <c r="C121" s="175"/>
    </row>
    <row r="122" spans="1:3" ht="12.75">
      <c r="A122" s="11"/>
      <c r="B122" s="238"/>
      <c r="C122" s="175"/>
    </row>
    <row r="123" spans="1:3" ht="12.75">
      <c r="A123" s="11"/>
      <c r="B123" s="238"/>
      <c r="C123" s="175"/>
    </row>
    <row r="124" spans="1:3" ht="12.75">
      <c r="A124" s="11"/>
      <c r="B124" s="238"/>
      <c r="C124" s="175"/>
    </row>
    <row r="125" spans="1:3" ht="12.75">
      <c r="A125" s="11"/>
      <c r="B125" s="238"/>
      <c r="C125" s="175"/>
    </row>
    <row r="126" spans="1:3" ht="12.75">
      <c r="A126" s="11"/>
      <c r="B126" s="238"/>
      <c r="C126" s="175"/>
    </row>
    <row r="127" spans="1:3" ht="12.75">
      <c r="A127" s="11"/>
      <c r="B127" s="238"/>
      <c r="C127" s="175"/>
    </row>
    <row r="128" spans="1:3" ht="12.75">
      <c r="A128" s="11"/>
      <c r="B128" s="238"/>
      <c r="C128" s="175"/>
    </row>
    <row r="129" spans="1:3" ht="12.75">
      <c r="A129" s="11"/>
      <c r="B129" s="238"/>
      <c r="C129" s="175"/>
    </row>
    <row r="130" spans="1:3" ht="12.75">
      <c r="A130" s="11"/>
      <c r="B130" s="238"/>
      <c r="C130" s="175"/>
    </row>
    <row r="131" spans="1:3" ht="12.75">
      <c r="A131" s="11"/>
      <c r="B131" s="238"/>
      <c r="C131" s="175"/>
    </row>
    <row r="132" spans="1:3" ht="12.75">
      <c r="A132" s="11"/>
      <c r="B132" s="238"/>
      <c r="C132" s="175"/>
    </row>
    <row r="133" spans="1:3" ht="12.75">
      <c r="A133" s="11"/>
      <c r="B133" s="238"/>
      <c r="C133" s="175"/>
    </row>
    <row r="134" spans="1:3" ht="12.75">
      <c r="A134" s="11"/>
      <c r="B134" s="238"/>
      <c r="C134" s="175"/>
    </row>
    <row r="135" spans="1:3" ht="12.75">
      <c r="A135" s="11"/>
      <c r="B135" s="238"/>
      <c r="C135" s="175"/>
    </row>
    <row r="136" spans="1:3" ht="12.75">
      <c r="A136" s="11"/>
      <c r="B136" s="238"/>
      <c r="C136" s="175"/>
    </row>
    <row r="137" spans="1:3" ht="12.75">
      <c r="A137" s="11"/>
      <c r="B137" s="238"/>
      <c r="C137" s="175"/>
    </row>
    <row r="138" spans="1:3" ht="12.75">
      <c r="A138" s="11"/>
      <c r="B138" s="238"/>
      <c r="C138" s="175"/>
    </row>
    <row r="139" spans="1:3" ht="12.75">
      <c r="A139" s="11"/>
      <c r="B139" s="238"/>
      <c r="C139" s="175"/>
    </row>
    <row r="140" spans="1:3" ht="12.75">
      <c r="A140" s="11"/>
      <c r="B140" s="238"/>
      <c r="C140" s="175"/>
    </row>
    <row r="141" spans="1:3" ht="12.75">
      <c r="A141" s="11"/>
      <c r="B141" s="238"/>
      <c r="C141" s="175"/>
    </row>
    <row r="142" spans="1:3" ht="12.75">
      <c r="A142" s="11"/>
      <c r="B142" s="238"/>
      <c r="C142" s="175"/>
    </row>
    <row r="143" spans="1:3" ht="12.75">
      <c r="A143" s="11"/>
      <c r="B143" s="238"/>
      <c r="C143" s="175"/>
    </row>
    <row r="144" spans="1:3" ht="12.75">
      <c r="A144" s="11"/>
      <c r="B144" s="238"/>
      <c r="C144" s="175"/>
    </row>
    <row r="145" spans="1:3" ht="12.75">
      <c r="A145" s="11"/>
      <c r="B145" s="238"/>
      <c r="C145" s="175"/>
    </row>
    <row r="146" spans="1:3" ht="12.75">
      <c r="A146" s="11"/>
      <c r="B146" s="238"/>
      <c r="C146" s="175"/>
    </row>
    <row r="147" spans="1:3" ht="12.75">
      <c r="A147" s="11"/>
      <c r="B147" s="238"/>
      <c r="C147" s="175"/>
    </row>
    <row r="148" spans="1:3" ht="12.75">
      <c r="A148" s="11"/>
      <c r="B148" s="238"/>
      <c r="C148" s="175"/>
    </row>
    <row r="149" spans="1:3" ht="12.75">
      <c r="A149" s="11"/>
      <c r="B149" s="238"/>
      <c r="C149" s="175"/>
    </row>
    <row r="150" spans="1:3" ht="12.75">
      <c r="A150" s="11"/>
      <c r="B150" s="238"/>
      <c r="C150" s="175"/>
    </row>
    <row r="151" spans="1:3" ht="12.75">
      <c r="A151" s="11"/>
      <c r="B151" s="238"/>
      <c r="C151" s="175"/>
    </row>
    <row r="152" spans="1:3" ht="12.75">
      <c r="A152" s="11"/>
      <c r="B152" s="238"/>
      <c r="C152" s="175"/>
    </row>
    <row r="153" spans="1:3" ht="12.75">
      <c r="A153" s="11"/>
      <c r="B153" s="238"/>
      <c r="C153" s="175"/>
    </row>
    <row r="154" spans="1:3" ht="12.75">
      <c r="A154" s="11"/>
      <c r="B154" s="238"/>
      <c r="C154" s="175"/>
    </row>
    <row r="155" spans="1:3" ht="12.75">
      <c r="A155" s="11"/>
      <c r="B155" s="238"/>
      <c r="C155" s="175"/>
    </row>
    <row r="156" spans="1:3" ht="12.75">
      <c r="A156" s="11"/>
      <c r="B156" s="238"/>
      <c r="C156" s="175"/>
    </row>
    <row r="157" spans="1:3" ht="12.75">
      <c r="A157" s="11"/>
      <c r="B157" s="238"/>
      <c r="C157" s="175"/>
    </row>
    <row r="158" spans="1:3" ht="12.75">
      <c r="A158" s="11"/>
      <c r="B158" s="238"/>
      <c r="C158" s="175"/>
    </row>
    <row r="159" spans="1:3" ht="12.75">
      <c r="A159" s="11"/>
      <c r="B159" s="238"/>
      <c r="C159" s="175"/>
    </row>
    <row r="160" spans="1:3" ht="12.75">
      <c r="A160" s="11"/>
      <c r="B160" s="238"/>
      <c r="C160" s="175"/>
    </row>
    <row r="161" spans="1:3" ht="12.75">
      <c r="A161" s="11"/>
      <c r="B161" s="238"/>
      <c r="C161" s="175"/>
    </row>
    <row r="162" spans="1:3" ht="12.75">
      <c r="A162" s="11"/>
      <c r="B162" s="238"/>
      <c r="C162" s="175"/>
    </row>
    <row r="163" spans="1:3" ht="12.75">
      <c r="A163" s="11"/>
      <c r="B163" s="238"/>
      <c r="C163" s="175"/>
    </row>
    <row r="164" spans="1:3" ht="12.75">
      <c r="A164" s="11"/>
      <c r="B164" s="238"/>
      <c r="C164" s="175"/>
    </row>
    <row r="165" spans="1:3" ht="12.75">
      <c r="A165" s="11"/>
      <c r="B165" s="238"/>
      <c r="C165" s="175"/>
    </row>
    <row r="166" spans="1:3" ht="12.75">
      <c r="A166" s="11"/>
      <c r="B166" s="238"/>
      <c r="C166" s="175"/>
    </row>
    <row r="167" spans="1:3" ht="12.75">
      <c r="A167" s="11"/>
      <c r="B167" s="238"/>
      <c r="C167" s="175"/>
    </row>
    <row r="168" spans="1:3" ht="12.75">
      <c r="A168" s="11"/>
      <c r="B168" s="238"/>
      <c r="C168" s="175"/>
    </row>
    <row r="169" spans="1:3" ht="12.75">
      <c r="A169" s="11"/>
      <c r="B169" s="238"/>
      <c r="C169" s="175"/>
    </row>
    <row r="170" spans="1:3" ht="12.75">
      <c r="A170" s="11"/>
      <c r="B170" s="238"/>
      <c r="C170" s="175"/>
    </row>
    <row r="171" spans="1:3" ht="12.75">
      <c r="A171" s="11"/>
      <c r="B171" s="238"/>
      <c r="C171" s="175"/>
    </row>
    <row r="172" spans="1:3" ht="12.75">
      <c r="A172" s="11"/>
      <c r="B172" s="238"/>
      <c r="C172" s="175"/>
    </row>
    <row r="173" ht="12.75">
      <c r="B173" s="90"/>
    </row>
    <row r="174" spans="2:4" ht="12.75">
      <c r="B174" s="93"/>
      <c r="C174" s="93"/>
      <c r="D174" s="243"/>
    </row>
    <row r="175" spans="1:4" ht="12.75">
      <c r="A175" s="93"/>
      <c r="B175" s="90"/>
      <c r="C175" s="91"/>
      <c r="D175" s="92"/>
    </row>
    <row r="176" spans="1:4" ht="12.75">
      <c r="A176" s="93"/>
      <c r="B176" s="90"/>
      <c r="C176" s="91"/>
      <c r="D176" s="92"/>
    </row>
    <row r="177" spans="1:4" ht="12.75">
      <c r="A177" s="93"/>
      <c r="B177" s="90"/>
      <c r="C177" s="91"/>
      <c r="D177" s="92"/>
    </row>
    <row r="178" spans="1:4" ht="12.75">
      <c r="A178" s="93"/>
      <c r="B178" s="90"/>
      <c r="C178" s="91"/>
      <c r="D178" s="92"/>
    </row>
    <row r="179" spans="1:4" ht="12.75">
      <c r="A179" s="93"/>
      <c r="B179" s="90"/>
      <c r="C179" s="91"/>
      <c r="D179" s="92"/>
    </row>
    <row r="180" spans="1:4" ht="12.75">
      <c r="A180" s="11"/>
      <c r="B180" s="95"/>
      <c r="C180" s="91"/>
      <c r="D180" s="92"/>
    </row>
    <row r="181" spans="1:4" ht="12.75">
      <c r="A181" s="11"/>
      <c r="B181" s="5"/>
      <c r="C181" s="91"/>
      <c r="D181" s="92"/>
    </row>
    <row r="182" spans="1:4" ht="12.75">
      <c r="A182" s="11"/>
      <c r="B182" s="90"/>
      <c r="C182" s="91"/>
      <c r="D182" s="92"/>
    </row>
    <row r="183" spans="1:4" ht="12.75">
      <c r="A183" s="11"/>
      <c r="B183" s="90"/>
      <c r="C183" s="91"/>
      <c r="D183" s="92"/>
    </row>
    <row r="184" spans="1:4" ht="12.75">
      <c r="A184" s="11"/>
      <c r="B184" s="97"/>
      <c r="C184" s="91"/>
      <c r="D184" s="92"/>
    </row>
    <row r="185" spans="1:4" ht="12.75">
      <c r="A185" s="11"/>
      <c r="B185" s="90"/>
      <c r="C185" s="91"/>
      <c r="D185" s="92"/>
    </row>
    <row r="186" spans="2:4" ht="12.75">
      <c r="B186" s="6"/>
      <c r="D186" s="92"/>
    </row>
    <row r="187" spans="2:4" ht="12.75">
      <c r="B187" s="6"/>
      <c r="C187" s="91"/>
      <c r="D187" s="241"/>
    </row>
    <row r="188" ht="12.75">
      <c r="B188" s="90"/>
    </row>
    <row r="189" ht="12.75">
      <c r="B189" s="90"/>
    </row>
    <row r="190" ht="12.75">
      <c r="B190" s="172"/>
    </row>
    <row r="191" spans="2:3" ht="12.75">
      <c r="B191" s="172"/>
      <c r="C191" s="99"/>
    </row>
    <row r="192" ht="12.75">
      <c r="B192" s="172"/>
    </row>
    <row r="193" ht="12.75">
      <c r="B193" s="172"/>
    </row>
    <row r="194" ht="12.75">
      <c r="B194" s="172"/>
    </row>
    <row r="195" ht="12.75">
      <c r="B195" s="172"/>
    </row>
    <row r="196" ht="12.75">
      <c r="B196" s="6"/>
    </row>
    <row r="197" ht="12.75">
      <c r="B197" s="6"/>
    </row>
    <row r="198" ht="12.75">
      <c r="B198" s="6"/>
    </row>
    <row r="199" ht="12.75">
      <c r="B199" s="6" t="s">
        <v>157</v>
      </c>
    </row>
    <row r="200" spans="1:2" ht="12.75">
      <c r="A200" s="173"/>
      <c r="B200" s="6"/>
    </row>
    <row r="201" spans="1:2" ht="12.75">
      <c r="A201" s="173"/>
      <c r="B201" s="6"/>
    </row>
    <row r="202" spans="1:3" ht="12.75">
      <c r="A202" s="173"/>
      <c r="B202" s="6"/>
      <c r="C202" s="100"/>
    </row>
    <row r="203" spans="1:2" ht="12.75">
      <c r="A203" s="173"/>
      <c r="B203" s="6"/>
    </row>
    <row r="204" spans="1:2" ht="12.75">
      <c r="A204" s="173"/>
      <c r="B204" s="6"/>
    </row>
    <row r="205" spans="1:2" ht="12.75">
      <c r="A205" s="173"/>
      <c r="B205" s="6"/>
    </row>
    <row r="206" spans="1:2" ht="12.75">
      <c r="A206" s="173"/>
      <c r="B206" s="172"/>
    </row>
    <row r="207" spans="1:2" ht="12.75">
      <c r="A207" s="173"/>
      <c r="B207" s="172"/>
    </row>
    <row r="208" spans="1:2" ht="12.75">
      <c r="A208" s="173"/>
      <c r="B208" s="172"/>
    </row>
    <row r="209" spans="1:2" ht="12.75">
      <c r="A209" s="173"/>
      <c r="B209" s="172"/>
    </row>
    <row r="210" spans="1:2" ht="12.75">
      <c r="A210" s="173"/>
      <c r="B210" s="172"/>
    </row>
    <row r="211" spans="1:2" ht="12.75">
      <c r="A211" s="173"/>
      <c r="B211" s="172"/>
    </row>
    <row r="212" spans="1:2" ht="12.75">
      <c r="A212" s="173"/>
      <c r="B212" s="172"/>
    </row>
    <row r="213" spans="1:2" ht="12.75">
      <c r="A213" s="173"/>
      <c r="B213" s="172"/>
    </row>
    <row r="214" spans="1:2" ht="12.75">
      <c r="A214" s="173"/>
      <c r="B214" s="172"/>
    </row>
    <row r="215" spans="1:2" ht="12.75">
      <c r="A215" s="173"/>
      <c r="B215" s="172"/>
    </row>
    <row r="216" spans="1:2" ht="12.75">
      <c r="A216" s="173"/>
      <c r="B216" s="172"/>
    </row>
    <row r="217" spans="1:2" ht="12.75">
      <c r="A217" s="173"/>
      <c r="B217" s="172"/>
    </row>
    <row r="218" spans="1:2" ht="12.75">
      <c r="A218" s="173"/>
      <c r="B218" s="172"/>
    </row>
    <row r="219" spans="1:2" ht="12.75">
      <c r="A219" s="173"/>
      <c r="B219" s="172"/>
    </row>
    <row r="220" spans="1:2" ht="12.75">
      <c r="A220" s="173"/>
      <c r="B220" s="172"/>
    </row>
    <row r="221" spans="1:2" ht="12.75">
      <c r="A221" s="173"/>
      <c r="B221" s="172"/>
    </row>
    <row r="222" spans="1:2" ht="12.75">
      <c r="A222" s="173"/>
      <c r="B222" s="172"/>
    </row>
    <row r="223" spans="1:2" ht="12.75">
      <c r="A223" s="173"/>
      <c r="B223" s="172"/>
    </row>
    <row r="224" spans="1:2" ht="12.75">
      <c r="A224" s="173"/>
      <c r="B224" s="172"/>
    </row>
    <row r="225" spans="1:2" ht="12.75">
      <c r="A225" s="173"/>
      <c r="B225" s="172"/>
    </row>
    <row r="226" spans="1:2" ht="12.75">
      <c r="A226" s="173"/>
      <c r="B226" s="172"/>
    </row>
    <row r="227" spans="1:2" ht="12.75">
      <c r="A227" s="173"/>
      <c r="B227" s="172"/>
    </row>
    <row r="228" spans="1:2" ht="12.75">
      <c r="A228" s="173"/>
      <c r="B228" s="172"/>
    </row>
    <row r="229" spans="1:2" ht="12.75">
      <c r="A229" s="173"/>
      <c r="B229" s="172"/>
    </row>
    <row r="230" spans="1:2" ht="12.75">
      <c r="A230" s="173"/>
      <c r="B230" s="172"/>
    </row>
    <row r="231" spans="1:2" ht="12.75">
      <c r="A231" s="173"/>
      <c r="B231" s="172"/>
    </row>
    <row r="232" spans="1:2" ht="12.75">
      <c r="A232" s="173"/>
      <c r="B232" s="172"/>
    </row>
    <row r="233" spans="1:2" ht="12.75">
      <c r="A233" s="173"/>
      <c r="B233" s="172"/>
    </row>
    <row r="234" spans="1:2" ht="12.75">
      <c r="A234" s="173"/>
      <c r="B234" s="172"/>
    </row>
    <row r="235" spans="1:2" ht="12.75">
      <c r="A235" s="173"/>
      <c r="B235" s="172"/>
    </row>
    <row r="236" spans="1:2" ht="12.75">
      <c r="A236" s="173"/>
      <c r="B236" s="172"/>
    </row>
    <row r="237" spans="1:2" ht="12.75">
      <c r="A237" s="173"/>
      <c r="B237" s="172"/>
    </row>
    <row r="238" spans="1:2" ht="12.75">
      <c r="A238" s="173"/>
      <c r="B238" s="172"/>
    </row>
    <row r="239" spans="1:2" ht="12.75">
      <c r="A239" s="173"/>
      <c r="B239" s="172"/>
    </row>
    <row r="240" spans="1:2" ht="12.75">
      <c r="A240" s="173"/>
      <c r="B240" s="172"/>
    </row>
    <row r="241" spans="1:2" ht="12.75">
      <c r="A241" s="173"/>
      <c r="B241" s="172"/>
    </row>
    <row r="242" spans="1:2" ht="12.75">
      <c r="A242" s="173"/>
      <c r="B242" s="172"/>
    </row>
    <row r="243" spans="1:2" ht="12.75">
      <c r="A243" s="173"/>
      <c r="B243" s="172"/>
    </row>
    <row r="244" ht="12.75">
      <c r="B244" s="172"/>
    </row>
    <row r="245" ht="12.75">
      <c r="B245" s="172"/>
    </row>
    <row r="246" ht="12.75">
      <c r="B246" s="172"/>
    </row>
    <row r="247" ht="12.75">
      <c r="B247" s="172"/>
    </row>
    <row r="248" ht="12.75">
      <c r="B248" s="172"/>
    </row>
    <row r="249" ht="12.75">
      <c r="B249" s="17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9"/>
  <sheetViews>
    <sheetView showGridLines="0" workbookViewId="0" topLeftCell="A1">
      <selection activeCell="C42" sqref="A1:C42"/>
    </sheetView>
  </sheetViews>
  <sheetFormatPr defaultColWidth="9.00390625" defaultRowHeight="12.75"/>
  <cols>
    <col min="1" max="1" width="8.75390625" style="4" customWidth="1"/>
    <col min="2" max="2" width="51.00390625" style="4" customWidth="1"/>
    <col min="3" max="3" width="16.25390625" style="4" customWidth="1"/>
    <col min="4" max="4" width="4.875" style="4" customWidth="1"/>
    <col min="5" max="5" width="9.125" style="4" customWidth="1"/>
    <col min="6" max="6" width="11.00390625" style="4" customWidth="1"/>
    <col min="7" max="16384" width="9.125" style="4" customWidth="1"/>
  </cols>
  <sheetData>
    <row r="1" ht="67.5">
      <c r="C1" s="244" t="s">
        <v>96</v>
      </c>
    </row>
    <row r="2" ht="12.75">
      <c r="B2" s="13" t="s">
        <v>190</v>
      </c>
    </row>
    <row r="3" ht="12.75">
      <c r="B3" s="9" t="s">
        <v>427</v>
      </c>
    </row>
    <row r="4" ht="13.5" thickBot="1">
      <c r="B4" s="35"/>
    </row>
    <row r="5" spans="2:3" ht="12.75">
      <c r="B5" s="431"/>
      <c r="C5" s="226"/>
    </row>
    <row r="6" spans="2:3" ht="12.75">
      <c r="B6" s="26" t="s">
        <v>9</v>
      </c>
      <c r="C6" s="12" t="s">
        <v>432</v>
      </c>
    </row>
    <row r="7" spans="2:3" ht="13.5" thickBot="1">
      <c r="B7" s="432"/>
      <c r="C7" s="219"/>
    </row>
    <row r="8" spans="2:3" ht="12.75">
      <c r="B8" s="220"/>
      <c r="C8" s="220"/>
    </row>
    <row r="9" spans="2:3" ht="12.75">
      <c r="B9" s="148" t="s">
        <v>422</v>
      </c>
      <c r="C9" s="153">
        <v>544000</v>
      </c>
    </row>
    <row r="10" spans="2:3" ht="13.5" thickBot="1">
      <c r="B10" s="220"/>
      <c r="C10" s="220"/>
    </row>
    <row r="11" spans="2:6" ht="12.75">
      <c r="B11" s="226"/>
      <c r="C11" s="226"/>
      <c r="F11" s="42"/>
    </row>
    <row r="12" spans="2:3" ht="12.75">
      <c r="B12" s="232" t="s">
        <v>431</v>
      </c>
      <c r="C12" s="146">
        <f>SUM(C14:C21)</f>
        <v>25193189</v>
      </c>
    </row>
    <row r="13" spans="2:3" ht="13.5" thickBot="1">
      <c r="B13" s="228"/>
      <c r="C13" s="145"/>
    </row>
    <row r="14" spans="2:3" ht="12.75">
      <c r="B14" s="414" t="s">
        <v>423</v>
      </c>
      <c r="C14" s="416">
        <v>10057500</v>
      </c>
    </row>
    <row r="15" spans="2:3" ht="12.75">
      <c r="B15" s="415"/>
      <c r="C15" s="425"/>
    </row>
    <row r="16" spans="2:3" ht="12.75">
      <c r="B16" s="415" t="s">
        <v>429</v>
      </c>
      <c r="C16" s="423">
        <v>21000</v>
      </c>
    </row>
    <row r="17" spans="2:5" ht="12.75">
      <c r="B17" s="222"/>
      <c r="C17" s="426"/>
      <c r="E17" s="51"/>
    </row>
    <row r="18" spans="2:3" ht="12.75">
      <c r="B18" s="415" t="s">
        <v>428</v>
      </c>
      <c r="C18" s="423">
        <v>3590689</v>
      </c>
    </row>
    <row r="19" spans="2:3" ht="12.75">
      <c r="B19" s="415"/>
      <c r="C19" s="425"/>
    </row>
    <row r="20" spans="2:3" ht="12.75">
      <c r="B20" s="415" t="s">
        <v>430</v>
      </c>
      <c r="C20" s="427">
        <v>11524000</v>
      </c>
    </row>
    <row r="21" spans="2:5" ht="13.5" thickBot="1">
      <c r="B21" s="430"/>
      <c r="C21" s="428"/>
      <c r="E21" s="51"/>
    </row>
    <row r="22" spans="2:5" ht="12.75">
      <c r="B22" s="424"/>
      <c r="C22" s="429"/>
      <c r="E22" s="51"/>
    </row>
    <row r="23" spans="2:4" ht="12.75">
      <c r="B23" s="76" t="s">
        <v>379</v>
      </c>
      <c r="C23" s="146">
        <f>SUM(C25,C33)</f>
        <v>25093189</v>
      </c>
      <c r="D23" s="42"/>
    </row>
    <row r="24" spans="2:4" ht="13.5" thickBot="1">
      <c r="B24" s="77"/>
      <c r="C24" s="145"/>
      <c r="D24" s="42"/>
    </row>
    <row r="25" spans="2:4" ht="12.75">
      <c r="B25" s="433" t="s">
        <v>424</v>
      </c>
      <c r="C25" s="436">
        <f>SUM(C26,C31)</f>
        <v>11795189</v>
      </c>
      <c r="D25" s="42"/>
    </row>
    <row r="26" spans="2:3" ht="12.75">
      <c r="B26" s="421" t="s">
        <v>298</v>
      </c>
      <c r="C26" s="427">
        <f>SUM(C27:C30)</f>
        <v>3673516</v>
      </c>
    </row>
    <row r="27" spans="2:3" ht="12.75">
      <c r="B27" s="434" t="s">
        <v>433</v>
      </c>
      <c r="C27" s="231">
        <v>2812615</v>
      </c>
    </row>
    <row r="28" spans="2:3" ht="12.75">
      <c r="B28" s="434" t="s">
        <v>382</v>
      </c>
      <c r="C28" s="231">
        <v>238565</v>
      </c>
    </row>
    <row r="29" spans="2:3" ht="12.75">
      <c r="B29" s="434" t="s">
        <v>417</v>
      </c>
      <c r="C29" s="231">
        <v>548356</v>
      </c>
    </row>
    <row r="30" spans="2:3" ht="12.75">
      <c r="B30" s="434" t="s">
        <v>411</v>
      </c>
      <c r="C30" s="231">
        <v>73980</v>
      </c>
    </row>
    <row r="31" spans="2:3" ht="12.75">
      <c r="B31" s="229" t="s">
        <v>376</v>
      </c>
      <c r="C31" s="427">
        <v>8121673</v>
      </c>
    </row>
    <row r="32" spans="2:3" ht="12.75">
      <c r="B32" s="229"/>
      <c r="C32" s="438"/>
    </row>
    <row r="33" spans="2:3" ht="12.75">
      <c r="B33" s="417" t="s">
        <v>225</v>
      </c>
      <c r="C33" s="153">
        <f>SUM(C34:C35)</f>
        <v>13298000</v>
      </c>
    </row>
    <row r="34" spans="2:3" ht="12.75">
      <c r="B34" s="434" t="s">
        <v>435</v>
      </c>
      <c r="C34" s="231">
        <v>1774000</v>
      </c>
    </row>
    <row r="35" spans="2:3" ht="12.75">
      <c r="B35" s="434" t="s">
        <v>434</v>
      </c>
      <c r="C35" s="231">
        <v>11524000</v>
      </c>
    </row>
    <row r="36" spans="2:3" ht="13.5" thickBot="1">
      <c r="B36" s="435"/>
      <c r="C36" s="43"/>
    </row>
    <row r="37" spans="2:3" ht="12.75">
      <c r="B37" s="234"/>
      <c r="C37" s="17"/>
    </row>
    <row r="38" spans="2:3" ht="12.75">
      <c r="B38" s="437" t="s">
        <v>436</v>
      </c>
      <c r="C38" s="223">
        <v>0</v>
      </c>
    </row>
    <row r="39" spans="2:3" ht="13.5" thickBot="1">
      <c r="B39" s="227"/>
      <c r="C39" s="43"/>
    </row>
    <row r="40" spans="2:3" ht="12.75">
      <c r="B40" s="230"/>
      <c r="C40" s="221"/>
    </row>
    <row r="41" spans="2:3" ht="12.75">
      <c r="B41" s="148" t="s">
        <v>426</v>
      </c>
      <c r="C41" s="223">
        <f>SUM(C9,C12-C23)</f>
        <v>644000</v>
      </c>
    </row>
    <row r="42" spans="2:3" ht="13.5" thickBot="1">
      <c r="B42" s="147"/>
      <c r="C42" s="219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35"/>
    </row>
    <row r="51" ht="12.75">
      <c r="B51" s="35"/>
    </row>
    <row r="52" ht="12.75">
      <c r="B52" s="35"/>
    </row>
    <row r="53" ht="12.75">
      <c r="B53" s="35"/>
    </row>
    <row r="54" ht="12.75">
      <c r="B54" s="35"/>
    </row>
    <row r="55" ht="12.75">
      <c r="B55" s="35"/>
    </row>
    <row r="56" ht="12.75">
      <c r="B56" s="35"/>
    </row>
    <row r="57" ht="12.75">
      <c r="B57" s="35"/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spans="2:4" ht="12.75">
      <c r="B66" s="35"/>
      <c r="C66" s="30"/>
      <c r="D66" s="30"/>
    </row>
    <row r="67" spans="2:4" ht="12.75">
      <c r="B67" s="35"/>
      <c r="C67" s="30"/>
      <c r="D67" s="30"/>
    </row>
    <row r="68" spans="2:4" ht="12.75">
      <c r="B68" s="35"/>
      <c r="C68" s="30"/>
      <c r="D68" s="30"/>
    </row>
    <row r="69" spans="2:4" ht="12.75">
      <c r="B69" s="35"/>
      <c r="C69" s="30"/>
      <c r="D69" s="30"/>
    </row>
    <row r="70" spans="2:4" ht="12.75">
      <c r="B70" s="30"/>
      <c r="C70" s="30"/>
      <c r="D70" s="30"/>
    </row>
    <row r="71" spans="2:4" ht="12.75">
      <c r="B71" s="35"/>
      <c r="C71" s="30"/>
      <c r="D71" s="30"/>
    </row>
    <row r="72" spans="2:4" ht="12.75">
      <c r="B72" s="13"/>
      <c r="C72" s="13"/>
      <c r="D72" s="30"/>
    </row>
    <row r="73" spans="2:4" ht="12.75">
      <c r="B73" s="30"/>
      <c r="C73" s="30"/>
      <c r="D73" s="30"/>
    </row>
    <row r="74" spans="2:4" ht="12.75">
      <c r="B74" s="30"/>
      <c r="C74" s="30"/>
      <c r="D74" s="30"/>
    </row>
    <row r="75" spans="2:4" ht="12.75">
      <c r="B75" s="35"/>
      <c r="C75" s="34"/>
      <c r="D75" s="30"/>
    </row>
    <row r="76" spans="2:4" ht="12.75">
      <c r="B76" s="25"/>
      <c r="C76" s="29"/>
      <c r="D76" s="30"/>
    </row>
    <row r="77" spans="2:4" ht="12.75">
      <c r="B77" s="25"/>
      <c r="C77" s="29"/>
      <c r="D77" s="30"/>
    </row>
    <row r="78" spans="2:4" ht="12.75">
      <c r="B78" s="31"/>
      <c r="C78" s="29"/>
      <c r="D78" s="30"/>
    </row>
    <row r="79" spans="2:5" ht="12.75">
      <c r="B79" s="31"/>
      <c r="C79" s="39"/>
      <c r="D79" s="30"/>
      <c r="E79" s="51"/>
    </row>
    <row r="80" spans="2:5" ht="12.75">
      <c r="B80" s="30"/>
      <c r="C80" s="65"/>
      <c r="D80" s="30"/>
      <c r="E80" s="42"/>
    </row>
    <row r="81" spans="2:5" ht="12.75">
      <c r="B81" s="31"/>
      <c r="C81" s="65"/>
      <c r="D81" s="30"/>
      <c r="E81" s="42"/>
    </row>
    <row r="82" spans="2:5" ht="12.75">
      <c r="B82" s="31"/>
      <c r="C82" s="39"/>
      <c r="D82" s="30"/>
      <c r="E82" s="42"/>
    </row>
    <row r="83" spans="2:5" ht="12.75">
      <c r="B83" s="25"/>
      <c r="C83" s="29"/>
      <c r="D83" s="30"/>
      <c r="E83" s="42"/>
    </row>
    <row r="84" spans="2:5" ht="12.75">
      <c r="B84" s="33"/>
      <c r="C84" s="57"/>
      <c r="D84" s="30"/>
      <c r="E84" s="51"/>
    </row>
    <row r="85" spans="2:5" ht="12.75">
      <c r="B85" s="36"/>
      <c r="C85" s="32"/>
      <c r="D85" s="30"/>
      <c r="E85" s="42"/>
    </row>
    <row r="86" spans="2:5" ht="12.75">
      <c r="B86" s="36"/>
      <c r="C86" s="32"/>
      <c r="D86" s="34"/>
      <c r="E86" s="42"/>
    </row>
    <row r="87" spans="2:5" ht="12.75">
      <c r="B87" s="25"/>
      <c r="C87" s="29"/>
      <c r="D87" s="30"/>
      <c r="E87" s="42"/>
    </row>
    <row r="88" spans="2:5" ht="12.75">
      <c r="B88" s="35"/>
      <c r="C88" s="29"/>
      <c r="D88" s="30"/>
      <c r="E88" s="42"/>
    </row>
    <row r="89" spans="2:4" ht="12.75">
      <c r="B89" s="35"/>
      <c r="C89" s="29"/>
      <c r="D89" s="30"/>
    </row>
    <row r="90" spans="2:4" ht="12.75">
      <c r="B90" s="52"/>
      <c r="C90" s="29"/>
      <c r="D90" s="30"/>
    </row>
    <row r="91" spans="2:4" ht="12.75">
      <c r="B91" s="30"/>
      <c r="C91" s="34"/>
      <c r="D91" s="30"/>
    </row>
    <row r="92" spans="2:4" ht="12.75">
      <c r="B92" s="30"/>
      <c r="C92" s="34"/>
      <c r="D92" s="30"/>
    </row>
    <row r="93" spans="2:4" ht="12.75">
      <c r="B93" s="30"/>
      <c r="C93" s="34"/>
      <c r="D93" s="30"/>
    </row>
    <row r="94" spans="2:6" ht="12.75">
      <c r="B94" s="30"/>
      <c r="C94" s="34"/>
      <c r="D94" s="30"/>
      <c r="F94" s="42"/>
    </row>
    <row r="95" spans="2:4" ht="12.75">
      <c r="B95" s="55"/>
      <c r="C95" s="37"/>
      <c r="D95" s="30"/>
    </row>
    <row r="96" spans="2:4" ht="12.75">
      <c r="B96" s="35"/>
      <c r="C96" s="37"/>
      <c r="D96" s="30"/>
    </row>
    <row r="97" spans="2:4" ht="12.75">
      <c r="B97" s="35"/>
      <c r="C97" s="37"/>
      <c r="D97" s="30"/>
    </row>
    <row r="98" spans="2:4" ht="12.75">
      <c r="B98" s="30"/>
      <c r="C98" s="34"/>
      <c r="D98" s="30"/>
    </row>
    <row r="99" spans="2:4" ht="12.75">
      <c r="B99" s="30"/>
      <c r="C99" s="34"/>
      <c r="D99" s="30"/>
    </row>
    <row r="100" spans="2:4" ht="12.75">
      <c r="B100" s="33"/>
      <c r="C100" s="34"/>
      <c r="D100" s="30"/>
    </row>
    <row r="101" spans="2:4" ht="12.75">
      <c r="B101" s="36"/>
      <c r="C101" s="34"/>
      <c r="D101" s="30"/>
    </row>
    <row r="102" spans="2:4" ht="12.75">
      <c r="B102" s="35"/>
      <c r="C102" s="34"/>
      <c r="D102" s="30"/>
    </row>
    <row r="103" spans="2:4" ht="12.75">
      <c r="B103" s="35"/>
      <c r="C103" s="30"/>
      <c r="D103" s="30"/>
    </row>
    <row r="104" spans="2:4" ht="12.75">
      <c r="B104" s="35"/>
      <c r="C104" s="30"/>
      <c r="D104" s="30"/>
    </row>
    <row r="105" spans="2:4" ht="12.75">
      <c r="B105" s="35"/>
      <c r="C105" s="30"/>
      <c r="D105" s="30"/>
    </row>
    <row r="106" spans="2:4" ht="12.75">
      <c r="B106" s="35"/>
      <c r="C106" s="30"/>
      <c r="D106" s="30"/>
    </row>
    <row r="107" spans="2:4" ht="12.75">
      <c r="B107" s="35"/>
      <c r="C107" s="30"/>
      <c r="D107" s="30"/>
    </row>
    <row r="108" spans="2:4" ht="12.75">
      <c r="B108" s="30"/>
      <c r="C108" s="30"/>
      <c r="D108" s="30"/>
    </row>
    <row r="109" spans="2:4" ht="12.75">
      <c r="B109" s="35"/>
      <c r="C109" s="30"/>
      <c r="D109" s="30"/>
    </row>
    <row r="110" spans="2:4" ht="12.75">
      <c r="B110" s="30"/>
      <c r="C110" s="30"/>
      <c r="D110" s="30"/>
    </row>
    <row r="111" spans="2:4" ht="12.75">
      <c r="B111" s="30"/>
      <c r="C111" s="30"/>
      <c r="D111" s="30"/>
    </row>
    <row r="112" spans="2:4" ht="12.75">
      <c r="B112" s="30"/>
      <c r="C112" s="30"/>
      <c r="D112" s="30"/>
    </row>
    <row r="113" spans="2:4" ht="12.75">
      <c r="B113" s="30"/>
      <c r="C113" s="30"/>
      <c r="D113" s="34"/>
    </row>
    <row r="114" spans="2:4" ht="12.75">
      <c r="B114" s="30"/>
      <c r="C114" s="30"/>
      <c r="D114" s="34"/>
    </row>
    <row r="115" spans="2:4" ht="12.75">
      <c r="B115" s="30"/>
      <c r="C115" s="30"/>
      <c r="D115" s="30"/>
    </row>
    <row r="116" spans="2:4" ht="12.75">
      <c r="B116" s="30"/>
      <c r="C116" s="30"/>
      <c r="D116" s="30"/>
    </row>
    <row r="154" ht="12.75">
      <c r="D154" s="42"/>
    </row>
    <row r="155" ht="12.75">
      <c r="D155" s="42"/>
    </row>
    <row r="168" spans="1:5" ht="12.75">
      <c r="A168" s="31"/>
      <c r="B168" s="31"/>
      <c r="C168" s="31"/>
      <c r="D168" s="31"/>
      <c r="E168" s="31"/>
    </row>
    <row r="169" spans="1:5" ht="12.75">
      <c r="A169" s="31"/>
      <c r="B169" s="31"/>
      <c r="C169" s="31"/>
      <c r="D169" s="31"/>
      <c r="E169" s="31"/>
    </row>
    <row r="170" spans="1:5" ht="12.75">
      <c r="A170" s="31"/>
      <c r="B170" s="25"/>
      <c r="C170" s="31"/>
      <c r="D170" s="31"/>
      <c r="E170" s="31"/>
    </row>
    <row r="171" spans="1:5" ht="12.75">
      <c r="A171" s="31"/>
      <c r="B171" s="25"/>
      <c r="C171" s="31"/>
      <c r="D171" s="31"/>
      <c r="E171" s="31"/>
    </row>
    <row r="172" spans="1:5" ht="12.75">
      <c r="A172" s="31"/>
      <c r="B172" s="31"/>
      <c r="C172" s="31"/>
      <c r="D172" s="31"/>
      <c r="E172" s="31"/>
    </row>
    <row r="173" spans="1:5" ht="12.75">
      <c r="A173" s="31"/>
      <c r="B173" s="48"/>
      <c r="C173" s="31"/>
      <c r="D173" s="31"/>
      <c r="E173" s="31"/>
    </row>
    <row r="174" spans="1:5" ht="12.75">
      <c r="A174" s="31"/>
      <c r="B174" s="31"/>
      <c r="C174" s="31"/>
      <c r="D174" s="31"/>
      <c r="E174" s="31"/>
    </row>
    <row r="175" spans="1:5" ht="12.75">
      <c r="A175" s="31"/>
      <c r="B175" s="31"/>
      <c r="C175" s="31"/>
      <c r="D175" s="31"/>
      <c r="E175" s="31"/>
    </row>
    <row r="176" spans="1:5" ht="12.75">
      <c r="A176" s="31"/>
      <c r="B176" s="25"/>
      <c r="C176" s="31"/>
      <c r="D176" s="31"/>
      <c r="E176" s="31"/>
    </row>
    <row r="177" spans="1:5" ht="12.75">
      <c r="A177" s="31"/>
      <c r="B177" s="25"/>
      <c r="C177" s="31"/>
      <c r="D177" s="31"/>
      <c r="E177" s="31"/>
    </row>
    <row r="178" spans="1:5" ht="12.75">
      <c r="A178" s="31"/>
      <c r="B178" s="25"/>
      <c r="C178" s="31"/>
      <c r="D178" s="31"/>
      <c r="E178" s="31"/>
    </row>
    <row r="179" spans="1:5" ht="12.75">
      <c r="A179" s="31"/>
      <c r="B179" s="31"/>
      <c r="C179" s="31"/>
      <c r="D179" s="31"/>
      <c r="E179" s="31"/>
    </row>
    <row r="180" spans="1:5" ht="12.75">
      <c r="A180" s="31"/>
      <c r="B180" s="38"/>
      <c r="C180" s="31"/>
      <c r="D180" s="31"/>
      <c r="E180" s="31"/>
    </row>
    <row r="181" spans="1:5" ht="12.75">
      <c r="A181" s="31"/>
      <c r="B181" s="38"/>
      <c r="C181" s="31"/>
      <c r="D181" s="31"/>
      <c r="E181" s="31"/>
    </row>
    <row r="182" spans="1:5" ht="12.75">
      <c r="A182" s="31"/>
      <c r="B182" s="38"/>
      <c r="C182" s="31"/>
      <c r="D182" s="31"/>
      <c r="E182" s="31"/>
    </row>
    <row r="183" spans="1:5" ht="12.75">
      <c r="A183" s="31"/>
      <c r="B183" s="38"/>
      <c r="C183" s="31"/>
      <c r="D183" s="31"/>
      <c r="E183" s="31"/>
    </row>
    <row r="184" spans="1:5" ht="12.75">
      <c r="A184" s="31"/>
      <c r="B184" s="25"/>
      <c r="C184" s="31"/>
      <c r="D184" s="31"/>
      <c r="E184" s="31"/>
    </row>
    <row r="185" spans="1:5" ht="12.75">
      <c r="A185" s="31"/>
      <c r="B185" s="31"/>
      <c r="C185" s="31"/>
      <c r="D185" s="31"/>
      <c r="E185" s="31"/>
    </row>
    <row r="186" spans="1:5" ht="12.75">
      <c r="A186" s="31"/>
      <c r="B186" s="23"/>
      <c r="C186" s="31"/>
      <c r="D186" s="31"/>
      <c r="E186" s="31"/>
    </row>
    <row r="187" spans="1:5" ht="12.75">
      <c r="A187" s="31"/>
      <c r="B187" s="49"/>
      <c r="C187" s="31"/>
      <c r="D187" s="31"/>
      <c r="E187" s="31"/>
    </row>
    <row r="188" spans="1:5" ht="12.75">
      <c r="A188" s="31"/>
      <c r="B188" s="23"/>
      <c r="C188" s="31"/>
      <c r="D188" s="31"/>
      <c r="E188" s="31"/>
    </row>
    <row r="189" spans="1:5" ht="12.75">
      <c r="A189" s="31"/>
      <c r="B189" s="23"/>
      <c r="C189" s="31"/>
      <c r="D189" s="31"/>
      <c r="E189" s="31"/>
    </row>
    <row r="190" spans="1:5" ht="12.75">
      <c r="A190" s="31"/>
      <c r="B190" s="23"/>
      <c r="C190" s="31"/>
      <c r="D190" s="31"/>
      <c r="E190" s="31"/>
    </row>
    <row r="191" spans="1:5" ht="12.75">
      <c r="A191" s="31"/>
      <c r="B191" s="25"/>
      <c r="C191" s="31"/>
      <c r="D191" s="31"/>
      <c r="E191" s="31"/>
    </row>
    <row r="192" spans="1:5" ht="12.75">
      <c r="A192" s="31"/>
      <c r="B192" s="25"/>
      <c r="C192" s="31"/>
      <c r="D192" s="31"/>
      <c r="E192" s="31"/>
    </row>
    <row r="193" spans="1:5" ht="12.75">
      <c r="A193" s="31"/>
      <c r="B193" s="31"/>
      <c r="C193" s="31"/>
      <c r="D193" s="31"/>
      <c r="E193" s="31"/>
    </row>
    <row r="194" spans="1:5" ht="12.75">
      <c r="A194" s="31"/>
      <c r="B194" s="52"/>
      <c r="C194" s="31"/>
      <c r="D194" s="31"/>
      <c r="E194" s="31"/>
    </row>
    <row r="195" spans="1:5" ht="12.75">
      <c r="A195" s="31"/>
      <c r="B195" s="49"/>
      <c r="C195" s="31"/>
      <c r="D195" s="31"/>
      <c r="E195" s="31"/>
    </row>
    <row r="196" spans="1:5" ht="12.75">
      <c r="A196" s="31"/>
      <c r="B196" s="49"/>
      <c r="C196" s="31"/>
      <c r="D196" s="31"/>
      <c r="E196" s="31"/>
    </row>
    <row r="197" spans="1:5" ht="12.75">
      <c r="A197" s="31"/>
      <c r="B197" s="49"/>
      <c r="C197" s="31"/>
      <c r="D197" s="31"/>
      <c r="E197" s="31"/>
    </row>
    <row r="198" spans="1:5" ht="12.75">
      <c r="A198" s="31"/>
      <c r="B198" s="49"/>
      <c r="C198" s="31"/>
      <c r="D198" s="31"/>
      <c r="E198" s="31"/>
    </row>
    <row r="199" spans="1:5" ht="12.75">
      <c r="A199" s="31"/>
      <c r="B199" s="52"/>
      <c r="C199" s="31"/>
      <c r="D199" s="31"/>
      <c r="E199" s="31"/>
    </row>
    <row r="200" spans="1:5" ht="12.75">
      <c r="A200" s="31"/>
      <c r="B200" s="49"/>
      <c r="C200" s="31"/>
      <c r="D200" s="31"/>
      <c r="E200" s="31"/>
    </row>
    <row r="201" spans="1:5" ht="12.75">
      <c r="A201" s="31"/>
      <c r="B201" s="49"/>
      <c r="C201" s="31"/>
      <c r="D201" s="31"/>
      <c r="E201" s="31"/>
    </row>
    <row r="202" spans="1:5" ht="12.75">
      <c r="A202" s="31"/>
      <c r="B202" s="49"/>
      <c r="C202" s="31"/>
      <c r="D202" s="31"/>
      <c r="E202" s="31"/>
    </row>
    <row r="203" spans="1:5" ht="12.75">
      <c r="A203" s="31"/>
      <c r="B203" s="49"/>
      <c r="C203" s="31"/>
      <c r="D203" s="31"/>
      <c r="E203" s="31"/>
    </row>
    <row r="204" spans="1:5" ht="12.75">
      <c r="A204" s="31"/>
      <c r="B204" s="49"/>
      <c r="C204" s="31"/>
      <c r="D204" s="31"/>
      <c r="E204" s="31"/>
    </row>
    <row r="205" spans="1:5" ht="12.75">
      <c r="A205" s="31"/>
      <c r="B205" s="49"/>
      <c r="C205" s="31"/>
      <c r="D205" s="31"/>
      <c r="E205" s="31"/>
    </row>
    <row r="206" spans="1:5" ht="12.75">
      <c r="A206" s="31"/>
      <c r="B206" s="49"/>
      <c r="C206" s="31"/>
      <c r="D206" s="31"/>
      <c r="E206" s="31"/>
    </row>
    <row r="207" spans="1:5" ht="12.75">
      <c r="A207" s="31"/>
      <c r="B207" s="49"/>
      <c r="C207" s="31"/>
      <c r="D207" s="31"/>
      <c r="E207" s="31"/>
    </row>
    <row r="208" spans="1:5" ht="12.75">
      <c r="A208" s="31"/>
      <c r="B208" s="49"/>
      <c r="C208" s="31"/>
      <c r="D208" s="31"/>
      <c r="E208" s="31"/>
    </row>
    <row r="209" spans="1:5" ht="12.75">
      <c r="A209" s="31"/>
      <c r="B209" s="49"/>
      <c r="C209" s="31"/>
      <c r="D209" s="31"/>
      <c r="E209" s="31"/>
    </row>
    <row r="210" spans="1:5" ht="12.75">
      <c r="A210" s="31"/>
      <c r="B210" s="49"/>
      <c r="C210" s="31"/>
      <c r="D210" s="31"/>
      <c r="E210" s="31"/>
    </row>
    <row r="211" spans="1:5" ht="12.75">
      <c r="A211" s="31"/>
      <c r="B211" s="49"/>
      <c r="C211" s="31"/>
      <c r="D211" s="31"/>
      <c r="E211" s="31"/>
    </row>
    <row r="212" spans="1:5" ht="12.75">
      <c r="A212" s="31"/>
      <c r="B212" s="25"/>
      <c r="C212" s="31"/>
      <c r="D212" s="31"/>
      <c r="E212" s="31"/>
    </row>
    <row r="213" spans="1:5" ht="12.75">
      <c r="A213" s="31"/>
      <c r="B213" s="38"/>
      <c r="C213" s="31"/>
      <c r="D213" s="31"/>
      <c r="E213" s="31"/>
    </row>
    <row r="214" spans="1:5" ht="12.75">
      <c r="A214" s="31"/>
      <c r="B214" s="49"/>
      <c r="C214" s="31"/>
      <c r="D214" s="31"/>
      <c r="E214" s="31"/>
    </row>
    <row r="215" spans="1:5" ht="12.75">
      <c r="A215" s="31"/>
      <c r="B215" s="49"/>
      <c r="C215" s="31"/>
      <c r="D215" s="31"/>
      <c r="E215" s="31"/>
    </row>
    <row r="216" spans="1:5" ht="12.75">
      <c r="A216" s="31"/>
      <c r="B216" s="49"/>
      <c r="C216" s="31"/>
      <c r="D216" s="31"/>
      <c r="E216" s="31"/>
    </row>
    <row r="217" spans="1:5" ht="12.75">
      <c r="A217" s="31"/>
      <c r="B217" s="49"/>
      <c r="C217" s="31"/>
      <c r="D217" s="31"/>
      <c r="E217" s="31"/>
    </row>
    <row r="218" spans="1:5" ht="12.75">
      <c r="A218" s="31"/>
      <c r="B218" s="49"/>
      <c r="C218" s="31"/>
      <c r="D218" s="31"/>
      <c r="E218" s="31"/>
    </row>
    <row r="219" spans="1:5" ht="12.75">
      <c r="A219" s="31"/>
      <c r="B219" s="25"/>
      <c r="C219" s="31"/>
      <c r="D219" s="31"/>
      <c r="E219" s="31"/>
    </row>
    <row r="220" spans="1:5" ht="12.75">
      <c r="A220" s="31"/>
      <c r="B220" s="31"/>
      <c r="C220" s="31"/>
      <c r="D220" s="31"/>
      <c r="E220" s="31"/>
    </row>
    <row r="221" spans="1:5" ht="12.75">
      <c r="A221" s="31"/>
      <c r="B221" s="31"/>
      <c r="C221" s="31"/>
      <c r="D221" s="31"/>
      <c r="E221" s="31"/>
    </row>
    <row r="222" spans="1:5" ht="12.75">
      <c r="A222" s="31"/>
      <c r="B222" s="31"/>
      <c r="C222" s="31"/>
      <c r="D222" s="31"/>
      <c r="E222" s="31"/>
    </row>
    <row r="223" spans="1:5" ht="12.75">
      <c r="A223" s="31"/>
      <c r="B223" s="31"/>
      <c r="C223" s="31"/>
      <c r="D223" s="31"/>
      <c r="E223" s="31"/>
    </row>
    <row r="224" spans="1:5" ht="12.75">
      <c r="A224" s="31"/>
      <c r="B224" s="31"/>
      <c r="C224" s="31"/>
      <c r="D224" s="31"/>
      <c r="E224" s="31"/>
    </row>
    <row r="225" spans="1:5" ht="12.75">
      <c r="A225" s="31"/>
      <c r="B225" s="31"/>
      <c r="C225" s="31"/>
      <c r="D225" s="31"/>
      <c r="E225" s="31"/>
    </row>
    <row r="226" spans="1:5" ht="12.75">
      <c r="A226" s="31"/>
      <c r="B226" s="31"/>
      <c r="C226" s="31"/>
      <c r="D226" s="31"/>
      <c r="E226" s="31"/>
    </row>
    <row r="227" spans="1:5" ht="12.75">
      <c r="A227" s="31"/>
      <c r="B227" s="31"/>
      <c r="C227" s="31"/>
      <c r="D227" s="31"/>
      <c r="E227" s="31"/>
    </row>
    <row r="228" spans="1:5" ht="12.75">
      <c r="A228" s="31"/>
      <c r="B228" s="31"/>
      <c r="C228" s="31"/>
      <c r="D228" s="31"/>
      <c r="E228" s="31"/>
    </row>
    <row r="229" spans="1:5" ht="12.75">
      <c r="A229" s="31"/>
      <c r="B229" s="31"/>
      <c r="C229" s="31"/>
      <c r="D229" s="31"/>
      <c r="E229" s="31"/>
    </row>
    <row r="230" spans="1:5" ht="12.75">
      <c r="A230" s="31"/>
      <c r="B230" s="31"/>
      <c r="C230" s="31"/>
      <c r="D230" s="31"/>
      <c r="E230" s="31"/>
    </row>
    <row r="231" spans="1:5" ht="12.75">
      <c r="A231" s="31"/>
      <c r="B231" s="31"/>
      <c r="C231" s="31"/>
      <c r="D231" s="31"/>
      <c r="E231" s="31"/>
    </row>
    <row r="232" spans="1:5" ht="12.75">
      <c r="A232" s="31"/>
      <c r="B232" s="31"/>
      <c r="C232" s="31"/>
      <c r="D232" s="31"/>
      <c r="E232" s="31"/>
    </row>
    <row r="233" spans="1:5" ht="12.75">
      <c r="A233" s="31"/>
      <c r="B233" s="31"/>
      <c r="C233" s="31"/>
      <c r="D233" s="31"/>
      <c r="E233" s="31"/>
    </row>
    <row r="234" spans="1:5" ht="12.75">
      <c r="A234" s="31"/>
      <c r="B234" s="31"/>
      <c r="C234" s="31"/>
      <c r="D234" s="31"/>
      <c r="E234" s="31"/>
    </row>
    <row r="235" spans="1:5" ht="12.75">
      <c r="A235" s="31"/>
      <c r="B235" s="31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31"/>
      <c r="C237" s="31"/>
      <c r="D237" s="31"/>
      <c r="E237" s="31"/>
    </row>
    <row r="238" spans="1:5" ht="12.75">
      <c r="A238" s="31"/>
      <c r="B238" s="31"/>
      <c r="C238" s="31"/>
      <c r="D238" s="31"/>
      <c r="E238" s="31"/>
    </row>
    <row r="239" spans="1:5" ht="12.75">
      <c r="A239" s="31"/>
      <c r="B239" s="31"/>
      <c r="C239" s="31"/>
      <c r="D239" s="31"/>
      <c r="E239" s="31"/>
    </row>
    <row r="240" spans="1:5" ht="12.75">
      <c r="A240" s="31"/>
      <c r="B240" s="31"/>
      <c r="C240" s="31"/>
      <c r="D240" s="31"/>
      <c r="E240" s="31"/>
    </row>
    <row r="241" spans="1:5" ht="12.75">
      <c r="A241" s="31"/>
      <c r="B241" s="31"/>
      <c r="C241" s="31"/>
      <c r="D241" s="31"/>
      <c r="E241" s="31"/>
    </row>
    <row r="242" spans="1:5" ht="12.75">
      <c r="A242" s="31"/>
      <c r="B242" s="31"/>
      <c r="C242" s="31"/>
      <c r="D242" s="31"/>
      <c r="E242" s="31"/>
    </row>
    <row r="243" spans="1:5" ht="12.75">
      <c r="A243" s="31"/>
      <c r="B243" s="31"/>
      <c r="C243" s="31"/>
      <c r="D243" s="31"/>
      <c r="E243" s="31"/>
    </row>
    <row r="244" spans="1:5" ht="12.75">
      <c r="A244" s="31"/>
      <c r="B244" s="31"/>
      <c r="C244" s="31"/>
      <c r="D244" s="31"/>
      <c r="E244" s="31"/>
    </row>
    <row r="245" spans="1:5" ht="12.75">
      <c r="A245" s="31"/>
      <c r="B245" s="31"/>
      <c r="C245" s="31"/>
      <c r="D245" s="31"/>
      <c r="E245" s="31"/>
    </row>
    <row r="246" spans="1:5" ht="12.75">
      <c r="A246" s="31"/>
      <c r="B246" s="31"/>
      <c r="C246" s="31"/>
      <c r="D246" s="31"/>
      <c r="E246" s="31"/>
    </row>
    <row r="247" spans="1:5" ht="12.75">
      <c r="A247" s="31"/>
      <c r="B247" s="31"/>
      <c r="C247" s="31"/>
      <c r="D247" s="31"/>
      <c r="E247" s="31"/>
    </row>
    <row r="248" spans="1:5" ht="12.75">
      <c r="A248" s="31"/>
      <c r="B248" s="31"/>
      <c r="C248" s="31"/>
      <c r="D248" s="31"/>
      <c r="E248" s="31"/>
    </row>
    <row r="249" spans="1:5" ht="12.75">
      <c r="A249" s="31"/>
      <c r="B249" s="31"/>
      <c r="C249" s="31"/>
      <c r="D249" s="31"/>
      <c r="E249" s="31"/>
    </row>
    <row r="250" spans="1:5" ht="12.75">
      <c r="A250" s="31"/>
      <c r="B250" s="31"/>
      <c r="C250" s="31"/>
      <c r="D250" s="31"/>
      <c r="E250" s="31"/>
    </row>
    <row r="251" spans="1:5" ht="12.75">
      <c r="A251" s="31"/>
      <c r="B251" s="31"/>
      <c r="C251" s="31"/>
      <c r="D251" s="31"/>
      <c r="E251" s="31"/>
    </row>
    <row r="252" spans="1:5" ht="12.75">
      <c r="A252" s="31"/>
      <c r="B252" s="31"/>
      <c r="C252" s="31"/>
      <c r="D252" s="31"/>
      <c r="E252" s="31"/>
    </row>
    <row r="253" spans="1:5" ht="12.75">
      <c r="A253" s="31"/>
      <c r="B253" s="31"/>
      <c r="C253" s="31"/>
      <c r="D253" s="31"/>
      <c r="E253" s="31"/>
    </row>
    <row r="254" spans="1:5" ht="12.75">
      <c r="A254" s="31"/>
      <c r="B254" s="31"/>
      <c r="C254" s="31"/>
      <c r="D254" s="31"/>
      <c r="E254" s="31"/>
    </row>
    <row r="255" spans="1:5" ht="12.75">
      <c r="A255" s="31"/>
      <c r="B255" s="31"/>
      <c r="C255" s="31"/>
      <c r="D255" s="31"/>
      <c r="E255" s="31"/>
    </row>
    <row r="256" spans="1:5" ht="12.75">
      <c r="A256" s="31"/>
      <c r="B256" s="31"/>
      <c r="C256" s="31"/>
      <c r="D256" s="31"/>
      <c r="E256" s="31"/>
    </row>
    <row r="257" spans="1:5" ht="12.75">
      <c r="A257" s="31"/>
      <c r="B257" s="31"/>
      <c r="C257" s="31"/>
      <c r="D257" s="31"/>
      <c r="E257" s="31"/>
    </row>
    <row r="258" spans="1:5" ht="12.75">
      <c r="A258" s="31"/>
      <c r="B258" s="31"/>
      <c r="C258" s="31"/>
      <c r="D258" s="31"/>
      <c r="E258" s="31"/>
    </row>
    <row r="259" spans="1:5" ht="12.75">
      <c r="A259" s="31"/>
      <c r="B259" s="31"/>
      <c r="C259" s="31"/>
      <c r="D259" s="31"/>
      <c r="E259" s="31"/>
    </row>
    <row r="260" spans="1:5" ht="12.75">
      <c r="A260" s="31"/>
      <c r="B260" s="31"/>
      <c r="C260" s="31"/>
      <c r="D260" s="31"/>
      <c r="E260" s="31"/>
    </row>
    <row r="261" spans="1:5" ht="12.75">
      <c r="A261" s="31"/>
      <c r="B261" s="31"/>
      <c r="C261" s="31"/>
      <c r="D261" s="31"/>
      <c r="E261" s="31"/>
    </row>
    <row r="262" spans="1:5" ht="12.75">
      <c r="A262" s="31"/>
      <c r="B262" s="31"/>
      <c r="C262" s="31"/>
      <c r="D262" s="31"/>
      <c r="E262" s="31"/>
    </row>
    <row r="263" spans="1:5" ht="12.75">
      <c r="A263" s="31"/>
      <c r="B263" s="31"/>
      <c r="C263" s="31"/>
      <c r="D263" s="31"/>
      <c r="E263" s="31"/>
    </row>
    <row r="264" spans="1:5" ht="12.75">
      <c r="A264" s="31"/>
      <c r="B264" s="31"/>
      <c r="C264" s="31"/>
      <c r="D264" s="31"/>
      <c r="E264" s="31"/>
    </row>
    <row r="265" spans="1:5" ht="12.75">
      <c r="A265" s="31"/>
      <c r="B265" s="31"/>
      <c r="C265" s="31"/>
      <c r="D265" s="31"/>
      <c r="E265" s="31"/>
    </row>
    <row r="266" spans="1:5" ht="12.75">
      <c r="A266" s="31"/>
      <c r="B266" s="31"/>
      <c r="C266" s="31"/>
      <c r="D266" s="31"/>
      <c r="E266" s="31"/>
    </row>
    <row r="267" spans="1:5" ht="12.75">
      <c r="A267" s="31"/>
      <c r="B267" s="31"/>
      <c r="C267" s="31"/>
      <c r="D267" s="31"/>
      <c r="E267" s="31"/>
    </row>
    <row r="268" spans="1:5" ht="12.75">
      <c r="A268" s="31"/>
      <c r="B268" s="31"/>
      <c r="C268" s="31"/>
      <c r="D268" s="31"/>
      <c r="E268" s="31"/>
    </row>
    <row r="269" spans="1:5" ht="12.75">
      <c r="A269" s="31"/>
      <c r="B269" s="31"/>
      <c r="C269" s="31"/>
      <c r="D269" s="31"/>
      <c r="E269" s="31"/>
    </row>
    <row r="270" spans="1:5" ht="12.75">
      <c r="A270" s="31"/>
      <c r="B270" s="31"/>
      <c r="C270" s="31"/>
      <c r="D270" s="31"/>
      <c r="E270" s="31"/>
    </row>
    <row r="271" spans="1:5" ht="12.75">
      <c r="A271" s="31"/>
      <c r="B271" s="31"/>
      <c r="C271" s="31"/>
      <c r="D271" s="31"/>
      <c r="E271" s="31"/>
    </row>
    <row r="272" spans="1:5" ht="12.75">
      <c r="A272" s="31"/>
      <c r="B272" s="31"/>
      <c r="C272" s="31"/>
      <c r="D272" s="31"/>
      <c r="E272" s="31"/>
    </row>
    <row r="273" spans="1:5" ht="12.75">
      <c r="A273" s="31"/>
      <c r="B273" s="31"/>
      <c r="C273" s="31"/>
      <c r="D273" s="31"/>
      <c r="E273" s="31"/>
    </row>
    <row r="274" spans="1:5" ht="12.75">
      <c r="A274" s="31"/>
      <c r="B274" s="31"/>
      <c r="C274" s="31"/>
      <c r="D274" s="31"/>
      <c r="E274" s="31"/>
    </row>
    <row r="275" spans="1:5" ht="12.75">
      <c r="A275" s="31"/>
      <c r="B275" s="31"/>
      <c r="C275" s="31"/>
      <c r="D275" s="31"/>
      <c r="E275" s="31"/>
    </row>
    <row r="276" spans="1:5" ht="12.75">
      <c r="A276" s="31"/>
      <c r="B276" s="31"/>
      <c r="C276" s="31"/>
      <c r="D276" s="31"/>
      <c r="E276" s="31"/>
    </row>
    <row r="277" spans="1:5" ht="12.75">
      <c r="A277" s="31"/>
      <c r="B277" s="31"/>
      <c r="C277" s="31"/>
      <c r="D277" s="31"/>
      <c r="E277" s="31"/>
    </row>
    <row r="278" spans="1:5" ht="12.75">
      <c r="A278" s="31"/>
      <c r="B278" s="31"/>
      <c r="C278" s="31"/>
      <c r="D278" s="31"/>
      <c r="E278" s="31"/>
    </row>
    <row r="279" spans="1:5" ht="12.75">
      <c r="A279" s="31"/>
      <c r="B279" s="31"/>
      <c r="C279" s="31"/>
      <c r="D279" s="31"/>
      <c r="E279" s="31"/>
    </row>
    <row r="280" spans="1:5" ht="12.75">
      <c r="A280" s="31"/>
      <c r="B280" s="31"/>
      <c r="C280" s="31"/>
      <c r="D280" s="31"/>
      <c r="E280" s="31"/>
    </row>
    <row r="281" spans="1:5" ht="12.75">
      <c r="A281" s="31"/>
      <c r="B281" s="25"/>
      <c r="C281" s="31"/>
      <c r="D281" s="31"/>
      <c r="E281" s="31"/>
    </row>
    <row r="282" spans="1:5" ht="12.75">
      <c r="A282" s="31"/>
      <c r="B282" s="31"/>
      <c r="C282" s="31"/>
      <c r="D282" s="31"/>
      <c r="E282" s="31"/>
    </row>
    <row r="283" spans="1:5" ht="12.75">
      <c r="A283" s="31"/>
      <c r="B283" s="48"/>
      <c r="C283" s="31"/>
      <c r="D283" s="31"/>
      <c r="E283" s="31"/>
    </row>
    <row r="284" spans="1:5" ht="12.75">
      <c r="A284" s="31"/>
      <c r="B284" s="31"/>
      <c r="C284" s="31"/>
      <c r="D284" s="31"/>
      <c r="E284" s="31"/>
    </row>
    <row r="285" spans="1:5" ht="12.75">
      <c r="A285" s="31"/>
      <c r="B285" s="31"/>
      <c r="C285" s="31"/>
      <c r="D285" s="31"/>
      <c r="E285" s="31"/>
    </row>
    <row r="286" spans="1:5" ht="12.75">
      <c r="A286" s="31"/>
      <c r="B286" s="31"/>
      <c r="C286" s="31"/>
      <c r="D286" s="31"/>
      <c r="E286" s="31"/>
    </row>
    <row r="287" spans="1:5" ht="12.75">
      <c r="A287" s="31"/>
      <c r="B287" s="31"/>
      <c r="C287" s="31"/>
      <c r="D287" s="31"/>
      <c r="E287" s="31"/>
    </row>
    <row r="288" spans="1:5" ht="12.75">
      <c r="A288" s="31"/>
      <c r="B288" s="25"/>
      <c r="C288" s="31"/>
      <c r="D288" s="31"/>
      <c r="E288" s="31"/>
    </row>
    <row r="289" spans="1:5" ht="12.75">
      <c r="A289" s="31"/>
      <c r="B289" s="31"/>
      <c r="C289" s="31"/>
      <c r="D289" s="31"/>
      <c r="E289" s="31"/>
    </row>
    <row r="290" spans="1:5" ht="12.75">
      <c r="A290" s="31"/>
      <c r="B290" s="25"/>
      <c r="C290" s="31"/>
      <c r="D290" s="31"/>
      <c r="E290" s="31"/>
    </row>
    <row r="291" spans="1:5" ht="12.75">
      <c r="A291" s="31"/>
      <c r="B291" s="25"/>
      <c r="C291" s="31"/>
      <c r="D291" s="31"/>
      <c r="E291" s="31"/>
    </row>
    <row r="292" spans="1:5" ht="12.75">
      <c r="A292" s="31"/>
      <c r="B292" s="31"/>
      <c r="C292" s="31"/>
      <c r="D292" s="31"/>
      <c r="E292" s="31"/>
    </row>
    <row r="293" spans="1:5" ht="12.75">
      <c r="A293" s="31"/>
      <c r="B293" s="31"/>
      <c r="C293" s="31"/>
      <c r="D293" s="31"/>
      <c r="E293" s="31"/>
    </row>
    <row r="294" spans="1:5" ht="12.75">
      <c r="A294" s="31"/>
      <c r="B294" s="31"/>
      <c r="C294" s="31"/>
      <c r="D294" s="31"/>
      <c r="E294" s="31"/>
    </row>
    <row r="295" spans="1:5" ht="12.75">
      <c r="A295" s="31"/>
      <c r="B295" s="31"/>
      <c r="C295" s="31"/>
      <c r="D295" s="31"/>
      <c r="E295" s="31"/>
    </row>
    <row r="296" spans="1:5" ht="12.75">
      <c r="A296" s="31"/>
      <c r="B296" s="31"/>
      <c r="C296" s="31"/>
      <c r="D296" s="31"/>
      <c r="E296" s="31"/>
    </row>
    <row r="297" spans="1:5" ht="12.75">
      <c r="A297" s="31"/>
      <c r="B297" s="25"/>
      <c r="C297" s="31"/>
      <c r="D297" s="31"/>
      <c r="E297" s="31"/>
    </row>
    <row r="298" spans="1:5" ht="12.75">
      <c r="A298" s="31"/>
      <c r="B298" s="25"/>
      <c r="C298" s="31"/>
      <c r="D298" s="31"/>
      <c r="E298" s="31"/>
    </row>
    <row r="299" spans="1:5" ht="12.75">
      <c r="A299" s="31"/>
      <c r="B299" s="31"/>
      <c r="C299" s="31"/>
      <c r="D299" s="31"/>
      <c r="E299" s="31"/>
    </row>
    <row r="300" spans="1:5" ht="12.75">
      <c r="A300" s="31"/>
      <c r="B300" s="49"/>
      <c r="C300" s="31"/>
      <c r="D300" s="31"/>
      <c r="E300" s="31"/>
    </row>
    <row r="301" spans="1:5" ht="12.75">
      <c r="A301" s="31"/>
      <c r="B301" s="49"/>
      <c r="C301" s="31"/>
      <c r="D301" s="31"/>
      <c r="E301" s="31"/>
    </row>
    <row r="302" spans="1:5" ht="12.75">
      <c r="A302" s="31"/>
      <c r="B302" s="49"/>
      <c r="C302" s="31"/>
      <c r="D302" s="31"/>
      <c r="E302" s="31"/>
    </row>
    <row r="303" spans="1:5" ht="12.75">
      <c r="A303" s="31"/>
      <c r="B303" s="49"/>
      <c r="C303" s="31"/>
      <c r="D303" s="31"/>
      <c r="E303" s="31"/>
    </row>
    <row r="304" spans="1:5" ht="12.75">
      <c r="A304" s="31"/>
      <c r="B304" s="49"/>
      <c r="C304" s="31"/>
      <c r="D304" s="31"/>
      <c r="E304" s="31"/>
    </row>
    <row r="305" spans="1:5" ht="12.75">
      <c r="A305" s="31"/>
      <c r="B305" s="49"/>
      <c r="C305" s="31"/>
      <c r="D305" s="31"/>
      <c r="E305" s="31"/>
    </row>
    <row r="306" spans="1:5" ht="12.75">
      <c r="A306" s="31"/>
      <c r="B306" s="49"/>
      <c r="C306" s="31"/>
      <c r="D306" s="31"/>
      <c r="E306" s="31"/>
    </row>
    <row r="307" spans="1:5" ht="12.75">
      <c r="A307" s="31"/>
      <c r="B307" s="49"/>
      <c r="C307" s="31"/>
      <c r="D307" s="31"/>
      <c r="E307" s="31"/>
    </row>
    <row r="308" spans="1:5" ht="12.75">
      <c r="A308" s="31"/>
      <c r="B308" s="49"/>
      <c r="C308" s="31"/>
      <c r="D308" s="31"/>
      <c r="E308" s="31"/>
    </row>
    <row r="309" spans="1:5" ht="12.75">
      <c r="A309" s="31"/>
      <c r="B309" s="49"/>
      <c r="C309" s="31"/>
      <c r="D309" s="31"/>
      <c r="E309" s="31"/>
    </row>
    <row r="310" spans="1:5" ht="12.75">
      <c r="A310" s="31"/>
      <c r="B310" s="49"/>
      <c r="C310" s="31"/>
      <c r="D310" s="31"/>
      <c r="E310" s="31"/>
    </row>
    <row r="311" spans="1:5" ht="12.75">
      <c r="A311" s="31"/>
      <c r="B311" s="49"/>
      <c r="C311" s="31"/>
      <c r="D311" s="31"/>
      <c r="E311" s="31"/>
    </row>
    <row r="312" spans="1:5" ht="12.75">
      <c r="A312" s="31"/>
      <c r="B312" s="31"/>
      <c r="C312" s="31"/>
      <c r="D312" s="31"/>
      <c r="E312" s="31"/>
    </row>
    <row r="313" spans="1:5" ht="12.75">
      <c r="A313" s="31"/>
      <c r="B313" s="31"/>
      <c r="C313" s="31"/>
      <c r="D313" s="31"/>
      <c r="E313" s="31"/>
    </row>
    <row r="314" spans="1:5" ht="12.75">
      <c r="A314" s="31"/>
      <c r="B314" s="31"/>
      <c r="C314" s="31"/>
      <c r="D314" s="31"/>
      <c r="E314" s="31"/>
    </row>
    <row r="315" spans="1:5" ht="12.75">
      <c r="A315" s="31"/>
      <c r="B315" s="31"/>
      <c r="C315" s="31"/>
      <c r="D315" s="31"/>
      <c r="E315" s="31"/>
    </row>
    <row r="316" spans="1:5" ht="12.75">
      <c r="A316" s="31"/>
      <c r="B316" s="31"/>
      <c r="C316" s="31"/>
      <c r="D316" s="31"/>
      <c r="E316" s="31"/>
    </row>
    <row r="317" spans="1:5" ht="12.75">
      <c r="A317" s="31"/>
      <c r="B317" s="31"/>
      <c r="C317" s="31"/>
      <c r="D317" s="31"/>
      <c r="E317" s="31"/>
    </row>
    <row r="318" spans="1:5" ht="12.75">
      <c r="A318" s="31"/>
      <c r="B318" s="31"/>
      <c r="C318" s="31"/>
      <c r="D318" s="31"/>
      <c r="E318" s="31"/>
    </row>
    <row r="319" spans="1:5" ht="12.75">
      <c r="A319" s="31"/>
      <c r="B319" s="31"/>
      <c r="C319" s="31"/>
      <c r="D319" s="31"/>
      <c r="E319" s="31"/>
    </row>
    <row r="320" spans="1:5" ht="12.75">
      <c r="A320" s="31"/>
      <c r="B320" s="31"/>
      <c r="C320" s="31"/>
      <c r="D320" s="31"/>
      <c r="E320" s="31"/>
    </row>
    <row r="321" spans="1:5" ht="12.75">
      <c r="A321" s="31"/>
      <c r="B321" s="31"/>
      <c r="C321" s="31"/>
      <c r="D321" s="31"/>
      <c r="E321" s="31"/>
    </row>
    <row r="322" spans="1:5" ht="12.75">
      <c r="A322" s="31"/>
      <c r="B322" s="31"/>
      <c r="C322" s="31"/>
      <c r="D322" s="31"/>
      <c r="E322" s="31"/>
    </row>
    <row r="323" spans="1:5" ht="12.75">
      <c r="A323" s="31"/>
      <c r="B323" s="31"/>
      <c r="C323" s="31"/>
      <c r="D323" s="31"/>
      <c r="E323" s="31"/>
    </row>
    <row r="324" spans="1:5" ht="12.75">
      <c r="A324" s="31"/>
      <c r="B324" s="31"/>
      <c r="C324" s="31"/>
      <c r="D324" s="31"/>
      <c r="E324" s="31"/>
    </row>
    <row r="325" spans="1:5" ht="12.75">
      <c r="A325" s="31"/>
      <c r="B325" s="31"/>
      <c r="C325" s="31"/>
      <c r="D325" s="31"/>
      <c r="E325" s="31"/>
    </row>
    <row r="326" spans="1:5" ht="12.75">
      <c r="A326" s="31"/>
      <c r="B326" s="31"/>
      <c r="C326" s="31"/>
      <c r="D326" s="31"/>
      <c r="E326" s="31"/>
    </row>
    <row r="327" spans="1:5" ht="12.75">
      <c r="A327" s="31"/>
      <c r="B327" s="31"/>
      <c r="C327" s="31"/>
      <c r="D327" s="31"/>
      <c r="E327" s="31"/>
    </row>
    <row r="328" spans="1:5" ht="12.75">
      <c r="A328" s="31"/>
      <c r="B328" s="31"/>
      <c r="C328" s="31"/>
      <c r="D328" s="31"/>
      <c r="E328" s="31"/>
    </row>
    <row r="329" spans="1:5" ht="12.75">
      <c r="A329" s="31"/>
      <c r="B329" s="31"/>
      <c r="C329" s="31"/>
      <c r="D329" s="31"/>
      <c r="E329" s="31"/>
    </row>
    <row r="330" spans="1:5" ht="12.75">
      <c r="A330" s="31"/>
      <c r="B330" s="31"/>
      <c r="C330" s="31"/>
      <c r="D330" s="31"/>
      <c r="E330" s="31"/>
    </row>
    <row r="331" spans="1:5" ht="12.75">
      <c r="A331" s="31"/>
      <c r="B331" s="31"/>
      <c r="C331" s="31"/>
      <c r="D331" s="31"/>
      <c r="E331" s="31"/>
    </row>
    <row r="332" spans="1:5" ht="12.75">
      <c r="A332" s="31"/>
      <c r="B332" s="31"/>
      <c r="C332" s="31"/>
      <c r="D332" s="31"/>
      <c r="E332" s="31"/>
    </row>
    <row r="333" spans="1:5" ht="12.75">
      <c r="A333" s="31"/>
      <c r="B333" s="31"/>
      <c r="C333" s="31"/>
      <c r="D333" s="31"/>
      <c r="E333" s="31"/>
    </row>
    <row r="334" spans="1:5" ht="12.75">
      <c r="A334" s="31"/>
      <c r="B334" s="31"/>
      <c r="C334" s="31"/>
      <c r="D334" s="31"/>
      <c r="E334" s="31"/>
    </row>
    <row r="335" spans="1:5" ht="12.75">
      <c r="A335" s="31"/>
      <c r="B335" s="31"/>
      <c r="C335" s="31"/>
      <c r="D335" s="31"/>
      <c r="E335" s="31"/>
    </row>
    <row r="336" spans="1:5" ht="12.75">
      <c r="A336" s="31"/>
      <c r="B336" s="31"/>
      <c r="C336" s="31"/>
      <c r="D336" s="31"/>
      <c r="E336" s="31"/>
    </row>
    <row r="337" spans="1:5" ht="12.75">
      <c r="A337" s="31"/>
      <c r="B337" s="31"/>
      <c r="C337" s="31"/>
      <c r="D337" s="31"/>
      <c r="E337" s="31"/>
    </row>
    <row r="338" spans="1:5" ht="12.75">
      <c r="A338" s="31"/>
      <c r="B338" s="31"/>
      <c r="C338" s="31"/>
      <c r="D338" s="31"/>
      <c r="E338" s="31"/>
    </row>
    <row r="339" spans="1:5" ht="12.75">
      <c r="A339" s="31"/>
      <c r="B339" s="31"/>
      <c r="C339" s="31"/>
      <c r="D339" s="31"/>
      <c r="E339" s="31"/>
    </row>
    <row r="340" spans="1:5" ht="12.75">
      <c r="A340" s="31"/>
      <c r="B340" s="25"/>
      <c r="C340" s="31"/>
      <c r="D340" s="31"/>
      <c r="E340" s="31"/>
    </row>
    <row r="341" spans="1:5" ht="12.75">
      <c r="A341" s="31"/>
      <c r="B341" s="31"/>
      <c r="C341" s="31"/>
      <c r="D341" s="31"/>
      <c r="E341" s="31"/>
    </row>
    <row r="342" spans="1:5" ht="12.75">
      <c r="A342" s="31"/>
      <c r="B342" s="31"/>
      <c r="C342" s="31"/>
      <c r="D342" s="31"/>
      <c r="E342" s="31"/>
    </row>
    <row r="343" spans="1:5" ht="12.75">
      <c r="A343" s="31"/>
      <c r="B343" s="31"/>
      <c r="C343" s="31"/>
      <c r="D343" s="31"/>
      <c r="E343" s="31"/>
    </row>
    <row r="344" spans="1:5" ht="12.75">
      <c r="A344" s="31"/>
      <c r="B344" s="31"/>
      <c r="C344" s="31"/>
      <c r="D344" s="31"/>
      <c r="E344" s="31"/>
    </row>
    <row r="345" spans="1:5" ht="12.75">
      <c r="A345" s="31"/>
      <c r="B345" s="31"/>
      <c r="C345" s="31"/>
      <c r="D345" s="31"/>
      <c r="E345" s="31"/>
    </row>
    <row r="346" spans="1:5" ht="12.75">
      <c r="A346" s="31"/>
      <c r="B346" s="31"/>
      <c r="C346" s="31"/>
      <c r="D346" s="31"/>
      <c r="E346" s="31"/>
    </row>
    <row r="347" spans="1:5" ht="12.75">
      <c r="A347" s="31"/>
      <c r="B347" s="31"/>
      <c r="C347" s="31"/>
      <c r="D347" s="31"/>
      <c r="E347" s="31"/>
    </row>
    <row r="348" spans="1:5" ht="12.75">
      <c r="A348" s="31"/>
      <c r="B348" s="31"/>
      <c r="C348" s="31"/>
      <c r="D348" s="31"/>
      <c r="E348" s="31"/>
    </row>
    <row r="349" spans="1:5" ht="12.75">
      <c r="A349" s="31"/>
      <c r="B349" s="31"/>
      <c r="C349" s="31"/>
      <c r="D349" s="31"/>
      <c r="E349" s="31"/>
    </row>
    <row r="350" spans="1:5" ht="12.75">
      <c r="A350" s="31"/>
      <c r="B350" s="31"/>
      <c r="C350" s="31"/>
      <c r="D350" s="31"/>
      <c r="E350" s="31"/>
    </row>
    <row r="351" spans="1:5" ht="12.75">
      <c r="A351" s="31"/>
      <c r="B351" s="31"/>
      <c r="C351" s="31"/>
      <c r="D351" s="31"/>
      <c r="E351" s="31"/>
    </row>
    <row r="352" spans="1:5" ht="12.75">
      <c r="A352" s="31"/>
      <c r="B352" s="31"/>
      <c r="C352" s="31"/>
      <c r="D352" s="31"/>
      <c r="E352" s="31"/>
    </row>
    <row r="353" spans="1:5" ht="12.75">
      <c r="A353" s="31"/>
      <c r="B353" s="31"/>
      <c r="C353" s="31"/>
      <c r="D353" s="31"/>
      <c r="E353" s="31"/>
    </row>
    <row r="354" spans="1:5" ht="12.75">
      <c r="A354" s="31"/>
      <c r="B354" s="31"/>
      <c r="C354" s="31"/>
      <c r="D354" s="31"/>
      <c r="E354" s="31"/>
    </row>
    <row r="355" spans="1:5" ht="12.75">
      <c r="A355" s="31"/>
      <c r="B355" s="31"/>
      <c r="C355" s="31"/>
      <c r="D355" s="31"/>
      <c r="E355" s="31"/>
    </row>
    <row r="356" spans="1:5" ht="12.75">
      <c r="A356" s="31"/>
      <c r="B356" s="31"/>
      <c r="C356" s="31"/>
      <c r="D356" s="31"/>
      <c r="E356" s="31"/>
    </row>
    <row r="357" spans="1:5" ht="12.75">
      <c r="A357" s="31"/>
      <c r="B357" s="31"/>
      <c r="C357" s="31"/>
      <c r="D357" s="31"/>
      <c r="E357" s="31"/>
    </row>
    <row r="358" spans="1:5" ht="12.75">
      <c r="A358" s="31"/>
      <c r="B358" s="31"/>
      <c r="C358" s="31"/>
      <c r="D358" s="31"/>
      <c r="E358" s="31"/>
    </row>
    <row r="359" spans="1:5" ht="12.75">
      <c r="A359" s="31"/>
      <c r="B359" s="31"/>
      <c r="C359" s="31"/>
      <c r="D359" s="31"/>
      <c r="E359" s="31"/>
    </row>
    <row r="360" spans="1:5" ht="12.75">
      <c r="A360" s="31"/>
      <c r="B360" s="31"/>
      <c r="C360" s="31"/>
      <c r="D360" s="31"/>
      <c r="E360" s="31"/>
    </row>
    <row r="361" spans="1:5" ht="12.75">
      <c r="A361" s="31"/>
      <c r="B361" s="31"/>
      <c r="C361" s="31"/>
      <c r="D361" s="31"/>
      <c r="E361" s="31"/>
    </row>
    <row r="362" spans="1:5" ht="12.75">
      <c r="A362" s="31"/>
      <c r="B362" s="31"/>
      <c r="C362" s="31"/>
      <c r="D362" s="31"/>
      <c r="E362" s="31"/>
    </row>
    <row r="363" spans="1:5" ht="12.75">
      <c r="A363" s="31"/>
      <c r="B363" s="31"/>
      <c r="C363" s="31"/>
      <c r="D363" s="31"/>
      <c r="E363" s="31"/>
    </row>
    <row r="364" spans="1:5" ht="12.75">
      <c r="A364" s="31"/>
      <c r="B364" s="31"/>
      <c r="C364" s="31"/>
      <c r="D364" s="31"/>
      <c r="E364" s="31"/>
    </row>
    <row r="365" spans="1:5" ht="12.75">
      <c r="A365" s="31"/>
      <c r="B365" s="31"/>
      <c r="C365" s="31"/>
      <c r="D365" s="31"/>
      <c r="E365" s="31"/>
    </row>
    <row r="366" spans="1:5" ht="12.75">
      <c r="A366" s="31"/>
      <c r="B366" s="31"/>
      <c r="C366" s="31"/>
      <c r="D366" s="31"/>
      <c r="E366" s="31"/>
    </row>
    <row r="367" spans="1:5" ht="12.75">
      <c r="A367" s="31"/>
      <c r="B367" s="31"/>
      <c r="C367" s="31"/>
      <c r="D367" s="31"/>
      <c r="E367" s="31"/>
    </row>
    <row r="368" spans="1:5" ht="12.75">
      <c r="A368" s="31"/>
      <c r="B368" s="31"/>
      <c r="C368" s="31"/>
      <c r="D368" s="31"/>
      <c r="E368" s="31"/>
    </row>
    <row r="369" spans="1:5" ht="12.75">
      <c r="A369" s="31"/>
      <c r="B369" s="31"/>
      <c r="C369" s="31"/>
      <c r="D369" s="31"/>
      <c r="E369" s="31"/>
    </row>
    <row r="370" spans="1:5" ht="12.75">
      <c r="A370" s="31"/>
      <c r="B370" s="31"/>
      <c r="C370" s="31"/>
      <c r="D370" s="31"/>
      <c r="E370" s="31"/>
    </row>
    <row r="371" spans="1:5" ht="12.75">
      <c r="A371" s="31"/>
      <c r="B371" s="31"/>
      <c r="C371" s="31"/>
      <c r="D371" s="31"/>
      <c r="E371" s="31"/>
    </row>
    <row r="372" spans="1:5" ht="12.75">
      <c r="A372" s="31"/>
      <c r="B372" s="31"/>
      <c r="C372" s="31"/>
      <c r="D372" s="31"/>
      <c r="E372" s="31"/>
    </row>
    <row r="373" spans="1:5" ht="12.75">
      <c r="A373" s="31"/>
      <c r="B373" s="31"/>
      <c r="C373" s="31"/>
      <c r="D373" s="31"/>
      <c r="E373" s="31"/>
    </row>
    <row r="374" spans="1:5" ht="12.75">
      <c r="A374" s="31"/>
      <c r="B374" s="31"/>
      <c r="C374" s="31"/>
      <c r="D374" s="31"/>
      <c r="E374" s="31"/>
    </row>
    <row r="375" spans="1:5" ht="12.75">
      <c r="A375" s="31"/>
      <c r="B375" s="31"/>
      <c r="C375" s="31"/>
      <c r="D375" s="31"/>
      <c r="E375" s="31"/>
    </row>
    <row r="376" spans="1:5" ht="12.75">
      <c r="A376" s="31"/>
      <c r="B376" s="31"/>
      <c r="C376" s="31"/>
      <c r="D376" s="31"/>
      <c r="E376" s="31"/>
    </row>
    <row r="377" spans="1:5" ht="12.75">
      <c r="A377" s="31"/>
      <c r="B377" s="31"/>
      <c r="C377" s="31"/>
      <c r="D377" s="31"/>
      <c r="E377" s="31"/>
    </row>
    <row r="378" spans="1:5" ht="12.75">
      <c r="A378" s="31"/>
      <c r="B378" s="31"/>
      <c r="C378" s="31"/>
      <c r="D378" s="31"/>
      <c r="E378" s="31"/>
    </row>
    <row r="379" spans="1:5" ht="12.75">
      <c r="A379" s="31"/>
      <c r="B379" s="31"/>
      <c r="C379" s="31"/>
      <c r="D379" s="31"/>
      <c r="E379" s="31"/>
    </row>
    <row r="380" spans="1:5" ht="12.75">
      <c r="A380" s="31"/>
      <c r="B380" s="31"/>
      <c r="C380" s="31"/>
      <c r="D380" s="31"/>
      <c r="E380" s="31"/>
    </row>
    <row r="381" spans="1:5" ht="12.75">
      <c r="A381" s="31"/>
      <c r="B381" s="31"/>
      <c r="C381" s="31"/>
      <c r="D381" s="31"/>
      <c r="E381" s="31"/>
    </row>
    <row r="382" spans="1:5" ht="12.75">
      <c r="A382" s="31"/>
      <c r="B382" s="31"/>
      <c r="C382" s="31"/>
      <c r="D382" s="31"/>
      <c r="E382" s="31"/>
    </row>
    <row r="383" spans="1:5" ht="12.75">
      <c r="A383" s="31"/>
      <c r="B383" s="31"/>
      <c r="C383" s="31"/>
      <c r="D383" s="31"/>
      <c r="E383" s="31"/>
    </row>
    <row r="384" spans="1:5" ht="12.75">
      <c r="A384" s="31"/>
      <c r="B384" s="31"/>
      <c r="C384" s="31"/>
      <c r="D384" s="31"/>
      <c r="E384" s="31"/>
    </row>
    <row r="385" spans="1:5" ht="12.75">
      <c r="A385" s="31"/>
      <c r="B385" s="31"/>
      <c r="C385" s="31"/>
      <c r="D385" s="31"/>
      <c r="E385" s="31"/>
    </row>
    <row r="386" spans="1:5" ht="12.75">
      <c r="A386" s="31"/>
      <c r="B386" s="31"/>
      <c r="C386" s="31"/>
      <c r="D386" s="31"/>
      <c r="E386" s="31"/>
    </row>
    <row r="387" spans="1:5" ht="12.75">
      <c r="A387" s="31"/>
      <c r="B387" s="31"/>
      <c r="C387" s="31"/>
      <c r="D387" s="31"/>
      <c r="E387" s="31"/>
    </row>
    <row r="388" spans="1:5" ht="12.75">
      <c r="A388" s="31"/>
      <c r="B388" s="31"/>
      <c r="C388" s="31"/>
      <c r="D388" s="31"/>
      <c r="E388" s="31"/>
    </row>
    <row r="389" spans="1:5" ht="12.75">
      <c r="A389" s="31"/>
      <c r="B389" s="31"/>
      <c r="C389" s="31"/>
      <c r="D389" s="31"/>
      <c r="E389" s="31"/>
    </row>
    <row r="390" spans="1:5" ht="12.75">
      <c r="A390" s="31"/>
      <c r="B390" s="31"/>
      <c r="C390" s="31"/>
      <c r="D390" s="31"/>
      <c r="E390" s="31"/>
    </row>
    <row r="391" spans="1:5" ht="12.75">
      <c r="A391" s="31"/>
      <c r="B391" s="25"/>
      <c r="C391" s="31"/>
      <c r="D391" s="31"/>
      <c r="E391" s="31"/>
    </row>
    <row r="392" spans="1:5" ht="12.75">
      <c r="A392" s="31"/>
      <c r="B392" s="31"/>
      <c r="C392" s="31"/>
      <c r="D392" s="31"/>
      <c r="E392" s="31"/>
    </row>
    <row r="393" spans="1:5" ht="12.75">
      <c r="A393" s="31"/>
      <c r="B393" s="48"/>
      <c r="C393" s="31"/>
      <c r="D393" s="31"/>
      <c r="E393" s="31"/>
    </row>
    <row r="394" spans="1:5" ht="12.75">
      <c r="A394" s="31"/>
      <c r="B394" s="31"/>
      <c r="C394" s="31"/>
      <c r="D394" s="31"/>
      <c r="E394" s="31"/>
    </row>
    <row r="395" spans="1:5" ht="12.75">
      <c r="A395" s="31"/>
      <c r="B395" s="31"/>
      <c r="C395" s="31"/>
      <c r="D395" s="31"/>
      <c r="E395" s="31"/>
    </row>
    <row r="396" spans="1:5" ht="12.75">
      <c r="A396" s="31"/>
      <c r="B396" s="31"/>
      <c r="C396" s="31"/>
      <c r="D396" s="31"/>
      <c r="E396" s="31"/>
    </row>
    <row r="397" spans="1:5" ht="12.75">
      <c r="A397" s="31"/>
      <c r="B397" s="31"/>
      <c r="C397" s="31"/>
      <c r="D397" s="31"/>
      <c r="E397" s="31"/>
    </row>
    <row r="398" spans="1:5" ht="12.75">
      <c r="A398" s="31"/>
      <c r="B398" s="25"/>
      <c r="C398" s="31"/>
      <c r="D398" s="31"/>
      <c r="E398" s="31"/>
    </row>
    <row r="399" spans="1:5" ht="12.75">
      <c r="A399" s="31"/>
      <c r="B399" s="31"/>
      <c r="C399" s="31"/>
      <c r="D399" s="31"/>
      <c r="E399" s="31"/>
    </row>
    <row r="400" spans="1:5" ht="12.75">
      <c r="A400" s="31"/>
      <c r="B400" s="25"/>
      <c r="C400" s="31"/>
      <c r="D400" s="31"/>
      <c r="E400" s="31"/>
    </row>
    <row r="401" spans="1:5" ht="12.75">
      <c r="A401" s="31"/>
      <c r="B401" s="25"/>
      <c r="C401" s="31"/>
      <c r="D401" s="31"/>
      <c r="E401" s="31"/>
    </row>
    <row r="402" spans="1:5" ht="12.75">
      <c r="A402" s="31"/>
      <c r="B402" s="31"/>
      <c r="C402" s="31"/>
      <c r="D402" s="31"/>
      <c r="E402" s="31"/>
    </row>
    <row r="403" spans="1:5" ht="12.75">
      <c r="A403" s="31"/>
      <c r="B403" s="31"/>
      <c r="C403" s="31"/>
      <c r="D403" s="31"/>
      <c r="E403" s="31"/>
    </row>
    <row r="404" spans="1:5" ht="12.75">
      <c r="A404" s="31"/>
      <c r="B404" s="31"/>
      <c r="C404" s="31"/>
      <c r="D404" s="31"/>
      <c r="E404" s="31"/>
    </row>
    <row r="405" spans="1:5" ht="12.75">
      <c r="A405" s="31"/>
      <c r="B405" s="31"/>
      <c r="C405" s="31"/>
      <c r="D405" s="31"/>
      <c r="E405" s="31"/>
    </row>
    <row r="406" spans="1:5" ht="12.75">
      <c r="A406" s="31"/>
      <c r="B406" s="31"/>
      <c r="C406" s="31"/>
      <c r="D406" s="31"/>
      <c r="E406" s="31"/>
    </row>
    <row r="407" spans="1:5" ht="12.75">
      <c r="A407" s="31"/>
      <c r="B407" s="25"/>
      <c r="C407" s="31"/>
      <c r="D407" s="31"/>
      <c r="E407" s="31"/>
    </row>
    <row r="408" spans="1:5" ht="12.75">
      <c r="A408" s="31"/>
      <c r="B408" s="25"/>
      <c r="C408" s="31"/>
      <c r="D408" s="31"/>
      <c r="E408" s="31"/>
    </row>
    <row r="409" spans="1:5" ht="12.75">
      <c r="A409" s="31"/>
      <c r="B409" s="31"/>
      <c r="C409" s="31"/>
      <c r="D409" s="31"/>
      <c r="E409" s="31"/>
    </row>
    <row r="410" spans="1:5" ht="12.75">
      <c r="A410" s="31"/>
      <c r="B410" s="31"/>
      <c r="C410" s="31"/>
      <c r="D410" s="31"/>
      <c r="E410" s="31"/>
    </row>
    <row r="411" spans="1:5" ht="12.75">
      <c r="A411" s="31"/>
      <c r="B411" s="31"/>
      <c r="C411" s="31"/>
      <c r="D411" s="31"/>
      <c r="E411" s="31"/>
    </row>
    <row r="412" spans="1:5" ht="12.75">
      <c r="A412" s="31"/>
      <c r="B412" s="31"/>
      <c r="C412" s="31"/>
      <c r="D412" s="31"/>
      <c r="E412" s="31"/>
    </row>
    <row r="413" spans="1:5" ht="12.75">
      <c r="A413" s="31"/>
      <c r="B413" s="31"/>
      <c r="C413" s="31"/>
      <c r="D413" s="31"/>
      <c r="E413" s="31"/>
    </row>
    <row r="414" spans="1:5" ht="12.75">
      <c r="A414" s="31"/>
      <c r="B414" s="31"/>
      <c r="C414" s="31"/>
      <c r="D414" s="31"/>
      <c r="E414" s="31"/>
    </row>
    <row r="415" spans="1:5" ht="12.75">
      <c r="A415" s="31"/>
      <c r="B415" s="31"/>
      <c r="C415" s="31"/>
      <c r="D415" s="31"/>
      <c r="E415" s="31"/>
    </row>
    <row r="416" spans="1:5" ht="12.75">
      <c r="A416" s="31"/>
      <c r="B416" s="31"/>
      <c r="C416" s="31"/>
      <c r="D416" s="31"/>
      <c r="E416" s="31"/>
    </row>
    <row r="417" spans="1:5" ht="12.75">
      <c r="A417" s="31"/>
      <c r="B417" s="31"/>
      <c r="C417" s="31"/>
      <c r="D417" s="31"/>
      <c r="E417" s="31"/>
    </row>
    <row r="418" spans="1:5" ht="12.75">
      <c r="A418" s="31"/>
      <c r="B418" s="31"/>
      <c r="C418" s="31"/>
      <c r="D418" s="31"/>
      <c r="E418" s="31"/>
    </row>
    <row r="419" spans="1:5" ht="12.75">
      <c r="A419" s="31"/>
      <c r="B419" s="31"/>
      <c r="C419" s="31"/>
      <c r="D419" s="31"/>
      <c r="E419" s="31"/>
    </row>
    <row r="420" spans="1:5" ht="12.75">
      <c r="A420" s="31"/>
      <c r="B420" s="31"/>
      <c r="C420" s="31"/>
      <c r="D420" s="31"/>
      <c r="E420" s="31"/>
    </row>
    <row r="421" spans="1:5" ht="12.75">
      <c r="A421" s="31"/>
      <c r="B421" s="31"/>
      <c r="C421" s="31"/>
      <c r="D421" s="31"/>
      <c r="E421" s="31"/>
    </row>
    <row r="422" spans="1:5" ht="12.75">
      <c r="A422" s="31"/>
      <c r="B422" s="31"/>
      <c r="C422" s="31"/>
      <c r="D422" s="31"/>
      <c r="E422" s="31"/>
    </row>
    <row r="423" spans="1:5" ht="12.75">
      <c r="A423" s="31"/>
      <c r="B423" s="31"/>
      <c r="C423" s="31"/>
      <c r="D423" s="31"/>
      <c r="E423" s="31"/>
    </row>
    <row r="424" spans="1:5" ht="12.75">
      <c r="A424" s="31"/>
      <c r="B424" s="31"/>
      <c r="C424" s="31"/>
      <c r="D424" s="31"/>
      <c r="E424" s="31"/>
    </row>
    <row r="425" spans="1:5" ht="12.75">
      <c r="A425" s="31"/>
      <c r="B425" s="31"/>
      <c r="C425" s="31"/>
      <c r="D425" s="31"/>
      <c r="E425" s="31"/>
    </row>
    <row r="426" spans="1:5" ht="12.75">
      <c r="A426" s="31"/>
      <c r="B426" s="31"/>
      <c r="C426" s="31"/>
      <c r="D426" s="31"/>
      <c r="E426" s="31"/>
    </row>
    <row r="427" spans="1:5" ht="12.75">
      <c r="A427" s="31"/>
      <c r="B427" s="31"/>
      <c r="C427" s="31"/>
      <c r="D427" s="31"/>
      <c r="E427" s="31"/>
    </row>
    <row r="428" spans="1:5" ht="12.75">
      <c r="A428" s="31"/>
      <c r="B428" s="31"/>
      <c r="C428" s="31"/>
      <c r="D428" s="31"/>
      <c r="E428" s="31"/>
    </row>
    <row r="429" spans="1:5" ht="12.75">
      <c r="A429" s="31"/>
      <c r="B429" s="31"/>
      <c r="C429" s="31"/>
      <c r="D429" s="31"/>
      <c r="E429" s="31"/>
    </row>
    <row r="430" spans="1:5" ht="12.75">
      <c r="A430" s="31"/>
      <c r="B430" s="31"/>
      <c r="C430" s="31"/>
      <c r="D430" s="31"/>
      <c r="E430" s="31"/>
    </row>
    <row r="431" spans="1:5" ht="12.75">
      <c r="A431" s="31"/>
      <c r="B431" s="31"/>
      <c r="C431" s="31"/>
      <c r="D431" s="31"/>
      <c r="E431" s="31"/>
    </row>
    <row r="432" spans="1:5" ht="12.75">
      <c r="A432" s="31"/>
      <c r="B432" s="31"/>
      <c r="C432" s="31"/>
      <c r="D432" s="31"/>
      <c r="E432" s="31"/>
    </row>
    <row r="433" spans="1:5" ht="12.75">
      <c r="A433" s="31"/>
      <c r="B433" s="31"/>
      <c r="C433" s="31"/>
      <c r="D433" s="31"/>
      <c r="E433" s="31"/>
    </row>
    <row r="434" spans="1:5" ht="12.75">
      <c r="A434" s="31"/>
      <c r="B434" s="31"/>
      <c r="C434" s="31"/>
      <c r="D434" s="31"/>
      <c r="E434" s="31"/>
    </row>
    <row r="435" spans="1:5" ht="12.75">
      <c r="A435" s="31"/>
      <c r="B435" s="31"/>
      <c r="C435" s="31"/>
      <c r="D435" s="31"/>
      <c r="E435" s="31"/>
    </row>
    <row r="436" spans="1:5" ht="12.75">
      <c r="A436" s="31"/>
      <c r="B436" s="31"/>
      <c r="C436" s="31"/>
      <c r="D436" s="31"/>
      <c r="E436" s="31"/>
    </row>
    <row r="437" spans="1:5" ht="12.75">
      <c r="A437" s="31"/>
      <c r="B437" s="31"/>
      <c r="C437" s="31"/>
      <c r="D437" s="31"/>
      <c r="E437" s="31"/>
    </row>
    <row r="438" spans="1:5" ht="12.75">
      <c r="A438" s="31"/>
      <c r="B438" s="31"/>
      <c r="C438" s="31"/>
      <c r="D438" s="31"/>
      <c r="E438" s="31"/>
    </row>
    <row r="439" spans="1:5" ht="12.75">
      <c r="A439" s="31"/>
      <c r="B439" s="31"/>
      <c r="C439" s="31"/>
      <c r="D439" s="31"/>
      <c r="E439" s="31"/>
    </row>
    <row r="440" spans="1:5" ht="12.75">
      <c r="A440" s="31"/>
      <c r="B440" s="31"/>
      <c r="C440" s="31"/>
      <c r="D440" s="31"/>
      <c r="E440" s="31"/>
    </row>
    <row r="441" spans="1:5" ht="12.75">
      <c r="A441" s="31"/>
      <c r="B441" s="31"/>
      <c r="C441" s="31"/>
      <c r="D441" s="31"/>
      <c r="E441" s="31"/>
    </row>
    <row r="442" spans="1:5" ht="12.75">
      <c r="A442" s="31"/>
      <c r="B442" s="31"/>
      <c r="C442" s="31"/>
      <c r="D442" s="31"/>
      <c r="E442" s="31"/>
    </row>
    <row r="443" spans="1:5" ht="12.75">
      <c r="A443" s="31"/>
      <c r="B443" s="31"/>
      <c r="C443" s="31"/>
      <c r="D443" s="31"/>
      <c r="E443" s="31"/>
    </row>
    <row r="444" spans="1:5" ht="12.75">
      <c r="A444" s="31"/>
      <c r="B444" s="31"/>
      <c r="C444" s="31"/>
      <c r="D444" s="31"/>
      <c r="E444" s="31"/>
    </row>
    <row r="445" spans="1:5" ht="12.75">
      <c r="A445" s="31"/>
      <c r="B445" s="31"/>
      <c r="C445" s="31"/>
      <c r="D445" s="31"/>
      <c r="E445" s="31"/>
    </row>
    <row r="446" spans="1:5" ht="12.75">
      <c r="A446" s="31"/>
      <c r="B446" s="31"/>
      <c r="C446" s="31"/>
      <c r="D446" s="31"/>
      <c r="E446" s="31"/>
    </row>
    <row r="447" spans="1:5" ht="12.75">
      <c r="A447" s="31"/>
      <c r="B447" s="31"/>
      <c r="C447" s="31"/>
      <c r="D447" s="31"/>
      <c r="E447" s="31"/>
    </row>
    <row r="448" spans="1:5" ht="12.75">
      <c r="A448" s="31"/>
      <c r="B448" s="31"/>
      <c r="C448" s="31"/>
      <c r="D448" s="31"/>
      <c r="E448" s="31"/>
    </row>
    <row r="449" spans="1:5" ht="12.75">
      <c r="A449" s="31"/>
      <c r="B449" s="31"/>
      <c r="C449" s="31"/>
      <c r="D449" s="31"/>
      <c r="E449" s="31"/>
    </row>
    <row r="450" spans="1:5" ht="12.75">
      <c r="A450" s="31"/>
      <c r="B450" s="31"/>
      <c r="C450" s="31"/>
      <c r="D450" s="31"/>
      <c r="E450" s="31"/>
    </row>
    <row r="451" spans="1:5" ht="12.75">
      <c r="A451" s="31"/>
      <c r="B451" s="31"/>
      <c r="C451" s="31"/>
      <c r="D451" s="31"/>
      <c r="E451" s="31"/>
    </row>
    <row r="452" spans="1:5" ht="12.75">
      <c r="A452" s="31"/>
      <c r="B452" s="31"/>
      <c r="C452" s="31"/>
      <c r="D452" s="31"/>
      <c r="E452" s="31"/>
    </row>
    <row r="453" spans="1:5" ht="12.75">
      <c r="A453" s="31"/>
      <c r="B453" s="25"/>
      <c r="C453" s="31"/>
      <c r="D453" s="31"/>
      <c r="E453" s="31"/>
    </row>
    <row r="454" spans="1:5" ht="12.75">
      <c r="A454" s="31"/>
      <c r="B454" s="31"/>
      <c r="C454" s="31"/>
      <c r="D454" s="31"/>
      <c r="E454" s="31"/>
    </row>
    <row r="455" spans="1:5" ht="12.75">
      <c r="A455" s="31"/>
      <c r="B455" s="31"/>
      <c r="C455" s="31"/>
      <c r="D455" s="31"/>
      <c r="E455" s="31"/>
    </row>
    <row r="456" spans="1:5" ht="12.75">
      <c r="A456" s="31"/>
      <c r="B456" s="31"/>
      <c r="C456" s="31"/>
      <c r="D456" s="31"/>
      <c r="E456" s="31"/>
    </row>
    <row r="457" spans="1:5" ht="12.75">
      <c r="A457" s="31"/>
      <c r="B457" s="31"/>
      <c r="C457" s="31"/>
      <c r="D457" s="31"/>
      <c r="E457" s="31"/>
    </row>
    <row r="458" spans="1:5" ht="12.75">
      <c r="A458" s="31"/>
      <c r="B458" s="31"/>
      <c r="C458" s="31"/>
      <c r="D458" s="31"/>
      <c r="E458" s="31"/>
    </row>
    <row r="459" spans="1:5" ht="12.75">
      <c r="A459" s="31"/>
      <c r="B459" s="31"/>
      <c r="C459" s="31"/>
      <c r="D459" s="31"/>
      <c r="E459" s="31"/>
    </row>
    <row r="460" spans="1:5" ht="12.75">
      <c r="A460" s="31"/>
      <c r="B460" s="31"/>
      <c r="C460" s="31"/>
      <c r="D460" s="31"/>
      <c r="E460" s="31"/>
    </row>
    <row r="461" spans="1:5" ht="12.75">
      <c r="A461" s="31"/>
      <c r="B461" s="31"/>
      <c r="C461" s="31"/>
      <c r="D461" s="31"/>
      <c r="E461" s="31"/>
    </row>
    <row r="462" spans="1:5" ht="12.75">
      <c r="A462" s="31"/>
      <c r="B462" s="31"/>
      <c r="C462" s="31"/>
      <c r="D462" s="31"/>
      <c r="E462" s="31"/>
    </row>
    <row r="463" spans="1:5" ht="12.75">
      <c r="A463" s="31"/>
      <c r="B463" s="31"/>
      <c r="C463" s="31"/>
      <c r="D463" s="31"/>
      <c r="E463" s="31"/>
    </row>
    <row r="464" spans="1:5" ht="12.75">
      <c r="A464" s="31"/>
      <c r="B464" s="31"/>
      <c r="C464" s="31"/>
      <c r="D464" s="31"/>
      <c r="E464" s="31"/>
    </row>
    <row r="465" spans="1:5" ht="12.75">
      <c r="A465" s="31"/>
      <c r="B465" s="31"/>
      <c r="C465" s="31"/>
      <c r="D465" s="31"/>
      <c r="E465" s="31"/>
    </row>
    <row r="466" spans="1:5" ht="12.75">
      <c r="A466" s="31"/>
      <c r="B466" s="31"/>
      <c r="C466" s="31"/>
      <c r="D466" s="31"/>
      <c r="E466" s="31"/>
    </row>
    <row r="467" spans="1:5" ht="12.75">
      <c r="A467" s="31"/>
      <c r="B467" s="31"/>
      <c r="C467" s="31"/>
      <c r="D467" s="31"/>
      <c r="E467" s="31"/>
    </row>
    <row r="468" spans="1:5" ht="12.75">
      <c r="A468" s="31"/>
      <c r="B468" s="31"/>
      <c r="C468" s="31"/>
      <c r="D468" s="31"/>
      <c r="E468" s="31"/>
    </row>
    <row r="469" spans="1:5" ht="12.75">
      <c r="A469" s="31"/>
      <c r="B469" s="31"/>
      <c r="C469" s="31"/>
      <c r="D469" s="31"/>
      <c r="E469" s="31"/>
    </row>
    <row r="470" spans="1:5" ht="12.75">
      <c r="A470" s="31"/>
      <c r="B470" s="31"/>
      <c r="C470" s="31"/>
      <c r="D470" s="31"/>
      <c r="E470" s="31"/>
    </row>
    <row r="471" spans="1:5" ht="12.75">
      <c r="A471" s="31"/>
      <c r="B471" s="31"/>
      <c r="C471" s="31"/>
      <c r="D471" s="31"/>
      <c r="E471" s="31"/>
    </row>
    <row r="472" spans="1:5" ht="12.75">
      <c r="A472" s="31"/>
      <c r="B472" s="31"/>
      <c r="C472" s="31"/>
      <c r="D472" s="31"/>
      <c r="E472" s="31"/>
    </row>
    <row r="473" spans="1:5" ht="12.75">
      <c r="A473" s="31"/>
      <c r="B473" s="31"/>
      <c r="C473" s="31"/>
      <c r="D473" s="31"/>
      <c r="E473" s="31"/>
    </row>
    <row r="474" spans="1:5" ht="12.75">
      <c r="A474" s="31"/>
      <c r="B474" s="31"/>
      <c r="C474" s="31"/>
      <c r="D474" s="31"/>
      <c r="E474" s="31"/>
    </row>
    <row r="475" spans="1:5" ht="12.75">
      <c r="A475" s="31"/>
      <c r="B475" s="31"/>
      <c r="C475" s="31"/>
      <c r="D475" s="31"/>
      <c r="E475" s="31"/>
    </row>
    <row r="476" spans="1:5" ht="12.75">
      <c r="A476" s="31"/>
      <c r="B476" s="31"/>
      <c r="C476" s="31"/>
      <c r="D476" s="31"/>
      <c r="E476" s="31"/>
    </row>
    <row r="477" spans="1:5" ht="12.75">
      <c r="A477" s="31"/>
      <c r="B477" s="31"/>
      <c r="C477" s="31"/>
      <c r="D477" s="31"/>
      <c r="E477" s="31"/>
    </row>
    <row r="478" spans="1:5" ht="12.75">
      <c r="A478" s="31"/>
      <c r="B478" s="31"/>
      <c r="C478" s="31"/>
      <c r="D478" s="31"/>
      <c r="E478" s="31"/>
    </row>
    <row r="479" spans="1:5" ht="12.75">
      <c r="A479" s="31"/>
      <c r="B479" s="31"/>
      <c r="C479" s="31"/>
      <c r="D479" s="31"/>
      <c r="E479" s="31"/>
    </row>
    <row r="480" spans="1:5" ht="12.75">
      <c r="A480" s="31"/>
      <c r="B480" s="31"/>
      <c r="C480" s="31"/>
      <c r="D480" s="31"/>
      <c r="E480" s="31"/>
    </row>
    <row r="481" spans="1:5" ht="12.75">
      <c r="A481" s="31"/>
      <c r="B481" s="31"/>
      <c r="C481" s="31"/>
      <c r="D481" s="31"/>
      <c r="E481" s="31"/>
    </row>
    <row r="482" spans="1:5" ht="12.75">
      <c r="A482" s="31"/>
      <c r="B482" s="31"/>
      <c r="C482" s="31"/>
      <c r="D482" s="31"/>
      <c r="E482" s="31"/>
    </row>
    <row r="483" spans="1:5" ht="12.75">
      <c r="A483" s="31"/>
      <c r="B483" s="31"/>
      <c r="C483" s="31"/>
      <c r="D483" s="31"/>
      <c r="E483" s="31"/>
    </row>
    <row r="484" spans="1:5" ht="12.75">
      <c r="A484" s="31"/>
      <c r="B484" s="31"/>
      <c r="C484" s="31"/>
      <c r="D484" s="31"/>
      <c r="E484" s="31"/>
    </row>
    <row r="485" spans="1:5" ht="12.75">
      <c r="A485" s="31"/>
      <c r="B485" s="31"/>
      <c r="C485" s="31"/>
      <c r="D485" s="31"/>
      <c r="E485" s="31"/>
    </row>
    <row r="486" spans="1:5" ht="12.75">
      <c r="A486" s="31"/>
      <c r="B486" s="31"/>
      <c r="C486" s="31"/>
      <c r="D486" s="31"/>
      <c r="E486" s="31"/>
    </row>
    <row r="487" spans="1:5" ht="12.75">
      <c r="A487" s="31"/>
      <c r="B487" s="31"/>
      <c r="C487" s="31"/>
      <c r="D487" s="31"/>
      <c r="E487" s="31"/>
    </row>
    <row r="488" spans="1:5" ht="12.75">
      <c r="A488" s="31"/>
      <c r="B488" s="31"/>
      <c r="C488" s="31"/>
      <c r="D488" s="31"/>
      <c r="E488" s="31"/>
    </row>
    <row r="489" spans="1:5" ht="12.75">
      <c r="A489" s="31"/>
      <c r="B489" s="31"/>
      <c r="C489" s="31"/>
      <c r="D489" s="31"/>
      <c r="E489" s="31"/>
    </row>
    <row r="490" spans="1:5" ht="12.75">
      <c r="A490" s="31"/>
      <c r="B490" s="31"/>
      <c r="C490" s="31"/>
      <c r="D490" s="31"/>
      <c r="E490" s="31"/>
    </row>
    <row r="491" spans="1:5" ht="12.75">
      <c r="A491" s="31"/>
      <c r="B491" s="31"/>
      <c r="C491" s="31"/>
      <c r="D491" s="31"/>
      <c r="E491" s="31"/>
    </row>
    <row r="492" spans="1:5" ht="12.75">
      <c r="A492" s="31"/>
      <c r="B492" s="31"/>
      <c r="C492" s="31"/>
      <c r="D492" s="31"/>
      <c r="E492" s="31"/>
    </row>
    <row r="493" spans="1:5" ht="12.75">
      <c r="A493" s="31"/>
      <c r="B493" s="31"/>
      <c r="C493" s="31"/>
      <c r="D493" s="31"/>
      <c r="E493" s="31"/>
    </row>
    <row r="494" spans="1:5" ht="12.75">
      <c r="A494" s="31"/>
      <c r="B494" s="31"/>
      <c r="C494" s="31"/>
      <c r="D494" s="31"/>
      <c r="E494" s="31"/>
    </row>
    <row r="495" spans="1:5" ht="12.75">
      <c r="A495" s="31"/>
      <c r="B495" s="31"/>
      <c r="C495" s="31"/>
      <c r="D495" s="31"/>
      <c r="E495" s="31"/>
    </row>
    <row r="496" spans="1:5" ht="12.75">
      <c r="A496" s="31"/>
      <c r="B496" s="31"/>
      <c r="C496" s="31"/>
      <c r="D496" s="31"/>
      <c r="E496" s="31"/>
    </row>
    <row r="497" spans="1:5" ht="12.75">
      <c r="A497" s="31"/>
      <c r="B497" s="31"/>
      <c r="C497" s="31"/>
      <c r="D497" s="31"/>
      <c r="E497" s="31"/>
    </row>
    <row r="498" spans="1:5" ht="12.75">
      <c r="A498" s="31"/>
      <c r="B498" s="31"/>
      <c r="C498" s="31"/>
      <c r="D498" s="31"/>
      <c r="E498" s="31"/>
    </row>
    <row r="499" spans="1:5" ht="12.75">
      <c r="A499" s="31"/>
      <c r="B499" s="31"/>
      <c r="C499" s="31"/>
      <c r="D499" s="31"/>
      <c r="E499" s="31"/>
    </row>
    <row r="500" spans="1:5" ht="12.75">
      <c r="A500" s="31"/>
      <c r="B500" s="31"/>
      <c r="C500" s="31"/>
      <c r="D500" s="31"/>
      <c r="E500" s="31"/>
    </row>
    <row r="501" spans="1:5" ht="12.75">
      <c r="A501" s="31"/>
      <c r="B501" s="25"/>
      <c r="C501" s="31"/>
      <c r="D501" s="31"/>
      <c r="E501" s="31"/>
    </row>
    <row r="502" spans="1:5" ht="12.75">
      <c r="A502" s="31"/>
      <c r="B502" s="31"/>
      <c r="C502" s="31"/>
      <c r="D502" s="31"/>
      <c r="E502" s="31"/>
    </row>
    <row r="503" spans="1:5" ht="12.75">
      <c r="A503" s="31"/>
      <c r="B503" s="48"/>
      <c r="C503" s="31"/>
      <c r="D503" s="31"/>
      <c r="E503" s="31"/>
    </row>
    <row r="504" spans="1:5" ht="12.75">
      <c r="A504" s="31"/>
      <c r="B504" s="31"/>
      <c r="C504" s="31"/>
      <c r="D504" s="31"/>
      <c r="E504" s="31"/>
    </row>
    <row r="505" spans="1:5" ht="12.75">
      <c r="A505" s="31"/>
      <c r="B505" s="31"/>
      <c r="C505" s="31"/>
      <c r="D505" s="31"/>
      <c r="E505" s="31"/>
    </row>
    <row r="506" spans="1:5" ht="12.75">
      <c r="A506" s="31"/>
      <c r="B506" s="31"/>
      <c r="C506" s="31"/>
      <c r="D506" s="31"/>
      <c r="E506" s="31"/>
    </row>
    <row r="507" spans="1:5" ht="12.75">
      <c r="A507" s="31"/>
      <c r="B507" s="31"/>
      <c r="C507" s="31"/>
      <c r="D507" s="31"/>
      <c r="E507" s="31"/>
    </row>
    <row r="508" spans="1:5" ht="12.75">
      <c r="A508" s="31"/>
      <c r="B508" s="25"/>
      <c r="C508" s="31"/>
      <c r="D508" s="31"/>
      <c r="E508" s="31"/>
    </row>
    <row r="509" spans="1:5" ht="12.75">
      <c r="A509" s="31"/>
      <c r="B509" s="31"/>
      <c r="C509" s="31"/>
      <c r="D509" s="31"/>
      <c r="E509" s="31"/>
    </row>
    <row r="510" spans="1:5" ht="12.75">
      <c r="A510" s="31"/>
      <c r="B510" s="25"/>
      <c r="C510" s="31"/>
      <c r="D510" s="31"/>
      <c r="E510" s="31"/>
    </row>
    <row r="511" spans="1:5" ht="12.75">
      <c r="A511" s="31"/>
      <c r="B511" s="25"/>
      <c r="C511" s="31"/>
      <c r="D511" s="31"/>
      <c r="E511" s="31"/>
    </row>
    <row r="512" spans="1:5" ht="12.75">
      <c r="A512" s="31"/>
      <c r="B512" s="31"/>
      <c r="C512" s="31"/>
      <c r="D512" s="31"/>
      <c r="E512" s="31"/>
    </row>
    <row r="513" spans="1:5" ht="12.75">
      <c r="A513" s="31"/>
      <c r="B513" s="31"/>
      <c r="C513" s="31"/>
      <c r="D513" s="31"/>
      <c r="E513" s="31"/>
    </row>
    <row r="514" spans="1:5" ht="12.75">
      <c r="A514" s="31"/>
      <c r="B514" s="31"/>
      <c r="C514" s="31"/>
      <c r="D514" s="31"/>
      <c r="E514" s="31"/>
    </row>
    <row r="515" spans="1:5" ht="12.75">
      <c r="A515" s="31"/>
      <c r="B515" s="31"/>
      <c r="C515" s="31"/>
      <c r="D515" s="31"/>
      <c r="E515" s="31"/>
    </row>
    <row r="516" spans="1:5" ht="12.75">
      <c r="A516" s="31"/>
      <c r="B516" s="25"/>
      <c r="C516" s="31"/>
      <c r="D516" s="31"/>
      <c r="E516" s="31"/>
    </row>
    <row r="517" spans="1:5" ht="12.75">
      <c r="A517" s="31"/>
      <c r="B517" s="25"/>
      <c r="C517" s="31"/>
      <c r="D517" s="31"/>
      <c r="E517" s="31"/>
    </row>
    <row r="518" spans="1:5" ht="12.75">
      <c r="A518" s="31"/>
      <c r="B518" s="31"/>
      <c r="C518" s="31"/>
      <c r="D518" s="31"/>
      <c r="E518" s="31"/>
    </row>
    <row r="519" spans="1:5" ht="12.75">
      <c r="A519" s="31"/>
      <c r="B519" s="31"/>
      <c r="C519" s="31"/>
      <c r="D519" s="31"/>
      <c r="E519" s="31"/>
    </row>
    <row r="520" spans="1:5" ht="12.75">
      <c r="A520" s="31"/>
      <c r="B520" s="31"/>
      <c r="C520" s="31"/>
      <c r="D520" s="31"/>
      <c r="E520" s="31"/>
    </row>
    <row r="521" spans="1:5" ht="12.75">
      <c r="A521" s="31"/>
      <c r="B521" s="31"/>
      <c r="C521" s="31"/>
      <c r="D521" s="31"/>
      <c r="E521" s="31"/>
    </row>
    <row r="522" spans="1:5" ht="12.75">
      <c r="A522" s="31"/>
      <c r="B522" s="31"/>
      <c r="C522" s="31"/>
      <c r="D522" s="31"/>
      <c r="E522" s="31"/>
    </row>
    <row r="523" spans="1:5" ht="12.75">
      <c r="A523" s="31"/>
      <c r="B523" s="31"/>
      <c r="C523" s="31"/>
      <c r="D523" s="31"/>
      <c r="E523" s="31"/>
    </row>
    <row r="524" spans="1:5" ht="12.75">
      <c r="A524" s="31"/>
      <c r="B524" s="31"/>
      <c r="C524" s="31"/>
      <c r="D524" s="31"/>
      <c r="E524" s="31"/>
    </row>
    <row r="525" spans="1:5" ht="12.75">
      <c r="A525" s="31"/>
      <c r="B525" s="31"/>
      <c r="C525" s="31"/>
      <c r="D525" s="31"/>
      <c r="E525" s="31"/>
    </row>
    <row r="526" spans="1:5" ht="12.75">
      <c r="A526" s="31"/>
      <c r="B526" s="31"/>
      <c r="C526" s="31"/>
      <c r="D526" s="31"/>
      <c r="E526" s="31"/>
    </row>
    <row r="527" spans="1:5" ht="12.75">
      <c r="A527" s="31"/>
      <c r="B527" s="31"/>
      <c r="C527" s="31"/>
      <c r="D527" s="31"/>
      <c r="E527" s="31"/>
    </row>
    <row r="528" spans="1:5" ht="12.75">
      <c r="A528" s="31"/>
      <c r="B528" s="31"/>
      <c r="C528" s="31"/>
      <c r="D528" s="31"/>
      <c r="E528" s="31"/>
    </row>
    <row r="529" spans="1:5" ht="12.75">
      <c r="A529" s="31"/>
      <c r="B529" s="31"/>
      <c r="C529" s="31"/>
      <c r="D529" s="31"/>
      <c r="E529" s="31"/>
    </row>
    <row r="530" spans="1:5" ht="12.75">
      <c r="A530" s="31"/>
      <c r="B530" s="31"/>
      <c r="C530" s="31"/>
      <c r="D530" s="31"/>
      <c r="E530" s="31"/>
    </row>
    <row r="531" spans="1:5" ht="12.75">
      <c r="A531" s="31"/>
      <c r="B531" s="31"/>
      <c r="C531" s="31"/>
      <c r="D531" s="31"/>
      <c r="E531" s="31"/>
    </row>
    <row r="532" spans="1:5" ht="12.75">
      <c r="A532" s="31"/>
      <c r="B532" s="31"/>
      <c r="C532" s="31"/>
      <c r="D532" s="31"/>
      <c r="E532" s="31"/>
    </row>
    <row r="533" spans="1:5" ht="12.75">
      <c r="A533" s="31"/>
      <c r="B533" s="31"/>
      <c r="C533" s="31"/>
      <c r="D533" s="31"/>
      <c r="E533" s="31"/>
    </row>
    <row r="534" spans="1:5" ht="12.75">
      <c r="A534" s="31"/>
      <c r="B534" s="31"/>
      <c r="C534" s="31"/>
      <c r="D534" s="31"/>
      <c r="E534" s="31"/>
    </row>
    <row r="535" spans="1:5" ht="12.75">
      <c r="A535" s="31"/>
      <c r="B535" s="25"/>
      <c r="C535" s="31"/>
      <c r="D535" s="31"/>
      <c r="E535" s="31"/>
    </row>
    <row r="536" spans="1:5" ht="12.75">
      <c r="A536" s="31"/>
      <c r="B536" s="31"/>
      <c r="C536" s="31"/>
      <c r="D536" s="31"/>
      <c r="E536" s="31"/>
    </row>
    <row r="537" spans="1:5" ht="12.75">
      <c r="A537" s="31"/>
      <c r="B537" s="31"/>
      <c r="C537" s="31"/>
      <c r="D537" s="31"/>
      <c r="E537" s="31"/>
    </row>
    <row r="538" spans="1:5" ht="12.75">
      <c r="A538" s="31"/>
      <c r="B538" s="31"/>
      <c r="C538" s="31"/>
      <c r="D538" s="31"/>
      <c r="E538" s="31"/>
    </row>
    <row r="539" spans="1:5" ht="12.75">
      <c r="A539" s="31"/>
      <c r="B539" s="31"/>
      <c r="C539" s="31"/>
      <c r="D539" s="31"/>
      <c r="E539" s="31"/>
    </row>
    <row r="540" spans="1:5" ht="12.75">
      <c r="A540" s="31"/>
      <c r="B540" s="31"/>
      <c r="C540" s="31"/>
      <c r="D540" s="31"/>
      <c r="E540" s="31"/>
    </row>
    <row r="541" spans="1:5" ht="12.75">
      <c r="A541" s="31"/>
      <c r="B541" s="31"/>
      <c r="C541" s="31"/>
      <c r="D541" s="31"/>
      <c r="E541" s="31"/>
    </row>
    <row r="542" spans="1:5" ht="12.75">
      <c r="A542" s="31"/>
      <c r="B542" s="31"/>
      <c r="C542" s="31"/>
      <c r="D542" s="31"/>
      <c r="E542" s="31"/>
    </row>
    <row r="543" spans="1:5" ht="12.75">
      <c r="A543" s="31"/>
      <c r="B543" s="31"/>
      <c r="C543" s="31"/>
      <c r="D543" s="31"/>
      <c r="E543" s="31"/>
    </row>
    <row r="544" spans="1:5" ht="12.75">
      <c r="A544" s="31"/>
      <c r="B544" s="31"/>
      <c r="C544" s="31"/>
      <c r="D544" s="31"/>
      <c r="E544" s="31"/>
    </row>
    <row r="545" spans="1:5" ht="12.75">
      <c r="A545" s="31"/>
      <c r="B545" s="31"/>
      <c r="C545" s="31"/>
      <c r="D545" s="31"/>
      <c r="E545" s="31"/>
    </row>
    <row r="546" spans="1:5" ht="12.75">
      <c r="A546" s="31"/>
      <c r="B546" s="31"/>
      <c r="C546" s="31"/>
      <c r="D546" s="31"/>
      <c r="E546" s="31"/>
    </row>
    <row r="547" spans="1:5" ht="12.75">
      <c r="A547" s="31"/>
      <c r="B547" s="31"/>
      <c r="C547" s="31"/>
      <c r="D547" s="31"/>
      <c r="E547" s="31"/>
    </row>
    <row r="548" spans="1:5" ht="12.75">
      <c r="A548" s="31"/>
      <c r="B548" s="31"/>
      <c r="C548" s="31"/>
      <c r="D548" s="31"/>
      <c r="E548" s="31"/>
    </row>
    <row r="549" spans="1:5" ht="12.75">
      <c r="A549" s="31"/>
      <c r="B549" s="31"/>
      <c r="C549" s="31"/>
      <c r="D549" s="31"/>
      <c r="E549" s="31"/>
    </row>
    <row r="550" spans="1:5" ht="12.75">
      <c r="A550" s="31"/>
      <c r="B550" s="31"/>
      <c r="C550" s="31"/>
      <c r="D550" s="31"/>
      <c r="E550" s="31"/>
    </row>
    <row r="551" spans="1:5" ht="12.75">
      <c r="A551" s="31"/>
      <c r="B551" s="31"/>
      <c r="C551" s="31"/>
      <c r="D551" s="31"/>
      <c r="E551" s="31"/>
    </row>
    <row r="552" spans="1:5" ht="12.75">
      <c r="A552" s="31"/>
      <c r="B552" s="31"/>
      <c r="C552" s="31"/>
      <c r="D552" s="31"/>
      <c r="E552" s="31"/>
    </row>
    <row r="553" spans="1:5" ht="12.75">
      <c r="A553" s="31"/>
      <c r="B553" s="31"/>
      <c r="C553" s="31"/>
      <c r="D553" s="31"/>
      <c r="E553" s="31"/>
    </row>
    <row r="554" spans="1:5" ht="12.75">
      <c r="A554" s="31"/>
      <c r="B554" s="31"/>
      <c r="C554" s="31"/>
      <c r="D554" s="31"/>
      <c r="E554" s="31"/>
    </row>
    <row r="555" spans="1:5" ht="12.75">
      <c r="A555" s="31"/>
      <c r="B555" s="31"/>
      <c r="C555" s="31"/>
      <c r="D555" s="31"/>
      <c r="E555" s="31"/>
    </row>
    <row r="556" spans="1:5" ht="12.75">
      <c r="A556" s="31"/>
      <c r="B556" s="25"/>
      <c r="C556" s="31"/>
      <c r="D556" s="31"/>
      <c r="E556" s="31"/>
    </row>
    <row r="557" spans="1:5" ht="12.75">
      <c r="A557" s="31"/>
      <c r="B557" s="31"/>
      <c r="C557" s="31"/>
      <c r="D557" s="31"/>
      <c r="E557" s="31"/>
    </row>
    <row r="558" spans="1:5" ht="12.75">
      <c r="A558" s="31"/>
      <c r="B558" s="48"/>
      <c r="C558" s="31"/>
      <c r="D558" s="31"/>
      <c r="E558" s="31"/>
    </row>
    <row r="559" spans="1:5" ht="12.75">
      <c r="A559" s="31"/>
      <c r="B559" s="31"/>
      <c r="C559" s="31"/>
      <c r="D559" s="31"/>
      <c r="E559" s="31"/>
    </row>
    <row r="560" spans="1:5" ht="12.75">
      <c r="A560" s="31"/>
      <c r="B560" s="31"/>
      <c r="C560" s="31"/>
      <c r="D560" s="31"/>
      <c r="E560" s="31"/>
    </row>
    <row r="561" spans="1:5" ht="12.75">
      <c r="A561" s="31"/>
      <c r="B561" s="31"/>
      <c r="C561" s="31"/>
      <c r="D561" s="31"/>
      <c r="E561" s="31"/>
    </row>
    <row r="562" spans="1:5" ht="12.75">
      <c r="A562" s="31"/>
      <c r="B562" s="31"/>
      <c r="C562" s="31"/>
      <c r="D562" s="31"/>
      <c r="E562" s="31"/>
    </row>
    <row r="563" spans="1:5" ht="12.75">
      <c r="A563" s="31"/>
      <c r="B563" s="25"/>
      <c r="C563" s="31"/>
      <c r="D563" s="31"/>
      <c r="E563" s="31"/>
    </row>
    <row r="564" spans="1:5" ht="12.75">
      <c r="A564" s="31"/>
      <c r="B564" s="31"/>
      <c r="C564" s="31"/>
      <c r="D564" s="31"/>
      <c r="E564" s="31"/>
    </row>
    <row r="565" spans="1:5" ht="12.75">
      <c r="A565" s="31"/>
      <c r="B565" s="25"/>
      <c r="C565" s="31"/>
      <c r="D565" s="31"/>
      <c r="E565" s="31"/>
    </row>
    <row r="566" spans="1:5" ht="12.75">
      <c r="A566" s="31"/>
      <c r="B566" s="25"/>
      <c r="C566" s="31"/>
      <c r="D566" s="31"/>
      <c r="E566" s="31"/>
    </row>
    <row r="567" spans="1:5" ht="12.75">
      <c r="A567" s="31"/>
      <c r="B567" s="31"/>
      <c r="C567" s="31"/>
      <c r="D567" s="31"/>
      <c r="E567" s="31"/>
    </row>
    <row r="568" spans="1:5" ht="12.75">
      <c r="A568" s="31"/>
      <c r="B568" s="31"/>
      <c r="C568" s="31"/>
      <c r="D568" s="31"/>
      <c r="E568" s="31"/>
    </row>
    <row r="569" spans="1:5" ht="12.75">
      <c r="A569" s="31"/>
      <c r="B569" s="31"/>
      <c r="C569" s="31"/>
      <c r="D569" s="31"/>
      <c r="E569" s="31"/>
    </row>
    <row r="570" spans="1:5" ht="12.75">
      <c r="A570" s="31"/>
      <c r="B570" s="31"/>
      <c r="C570" s="31"/>
      <c r="D570" s="31"/>
      <c r="E570" s="31"/>
    </row>
    <row r="571" spans="1:5" ht="12.75">
      <c r="A571" s="31"/>
      <c r="B571" s="31"/>
      <c r="C571" s="31"/>
      <c r="D571" s="31"/>
      <c r="E571" s="31"/>
    </row>
    <row r="572" spans="1:5" ht="12.75">
      <c r="A572" s="31"/>
      <c r="B572" s="25"/>
      <c r="C572" s="31"/>
      <c r="D572" s="31"/>
      <c r="E572" s="31"/>
    </row>
    <row r="573" spans="1:5" ht="12.75">
      <c r="A573" s="31"/>
      <c r="B573" s="25"/>
      <c r="C573" s="31"/>
      <c r="D573" s="31"/>
      <c r="E573" s="31"/>
    </row>
    <row r="574" spans="1:5" ht="12.75">
      <c r="A574" s="31"/>
      <c r="B574" s="31"/>
      <c r="C574" s="31"/>
      <c r="D574" s="31"/>
      <c r="E574" s="31"/>
    </row>
    <row r="575" spans="1:5" ht="12.75">
      <c r="A575" s="31"/>
      <c r="B575" s="31"/>
      <c r="C575" s="31"/>
      <c r="D575" s="31"/>
      <c r="E575" s="31"/>
    </row>
    <row r="576" spans="1:5" ht="12.75">
      <c r="A576" s="31"/>
      <c r="B576" s="31"/>
      <c r="C576" s="31"/>
      <c r="D576" s="31"/>
      <c r="E576" s="31"/>
    </row>
    <row r="577" spans="1:5" ht="12.75">
      <c r="A577" s="31"/>
      <c r="B577" s="31"/>
      <c r="C577" s="31"/>
      <c r="D577" s="31"/>
      <c r="E577" s="31"/>
    </row>
    <row r="578" spans="1:5" ht="12.75">
      <c r="A578" s="31"/>
      <c r="B578" s="31"/>
      <c r="C578" s="31"/>
      <c r="D578" s="31"/>
      <c r="E578" s="31"/>
    </row>
    <row r="579" spans="1:5" ht="12.75">
      <c r="A579" s="31"/>
      <c r="B579" s="31"/>
      <c r="C579" s="31"/>
      <c r="D579" s="31"/>
      <c r="E579" s="31"/>
    </row>
    <row r="580" spans="1:5" ht="12.75">
      <c r="A580" s="31"/>
      <c r="B580" s="31"/>
      <c r="C580" s="31"/>
      <c r="D580" s="31"/>
      <c r="E580" s="31"/>
    </row>
    <row r="581" spans="1:5" ht="12.75">
      <c r="A581" s="31"/>
      <c r="B581" s="31"/>
      <c r="C581" s="31"/>
      <c r="D581" s="31"/>
      <c r="E581" s="31"/>
    </row>
    <row r="582" spans="1:5" ht="12.75">
      <c r="A582" s="31"/>
      <c r="B582" s="31"/>
      <c r="C582" s="31"/>
      <c r="D582" s="31"/>
      <c r="E582" s="31"/>
    </row>
    <row r="583" spans="1:5" ht="12.75">
      <c r="A583" s="31"/>
      <c r="B583" s="31"/>
      <c r="C583" s="31"/>
      <c r="D583" s="31"/>
      <c r="E583" s="31"/>
    </row>
    <row r="584" spans="1:5" ht="12.75">
      <c r="A584" s="31"/>
      <c r="B584" s="31"/>
      <c r="C584" s="31"/>
      <c r="D584" s="31"/>
      <c r="E584" s="31"/>
    </row>
    <row r="585" spans="1:5" ht="12.75">
      <c r="A585" s="31"/>
      <c r="B585" s="31"/>
      <c r="C585" s="31"/>
      <c r="D585" s="31"/>
      <c r="E585" s="31"/>
    </row>
    <row r="586" spans="1:5" ht="12.75">
      <c r="A586" s="31"/>
      <c r="B586" s="31"/>
      <c r="C586" s="31"/>
      <c r="D586" s="31"/>
      <c r="E586" s="31"/>
    </row>
    <row r="587" spans="1:5" ht="12.75">
      <c r="A587" s="31"/>
      <c r="B587" s="25"/>
      <c r="C587" s="31"/>
      <c r="D587" s="31"/>
      <c r="E587" s="31"/>
    </row>
    <row r="588" spans="1:5" ht="12.75">
      <c r="A588" s="31"/>
      <c r="B588" s="31"/>
      <c r="C588" s="31"/>
      <c r="D588" s="31"/>
      <c r="E588" s="31"/>
    </row>
    <row r="589" spans="1:5" ht="12.75">
      <c r="A589" s="31"/>
      <c r="B589" s="31"/>
      <c r="C589" s="31"/>
      <c r="D589" s="31"/>
      <c r="E589" s="31"/>
    </row>
    <row r="590" spans="1:5" ht="12.75">
      <c r="A590" s="31"/>
      <c r="B590" s="31"/>
      <c r="C590" s="31"/>
      <c r="D590" s="31"/>
      <c r="E590" s="31"/>
    </row>
    <row r="591" spans="1:5" ht="12.75">
      <c r="A591" s="31"/>
      <c r="B591" s="31"/>
      <c r="C591" s="31"/>
      <c r="D591" s="31"/>
      <c r="E591" s="31"/>
    </row>
    <row r="592" spans="1:5" ht="12.75">
      <c r="A592" s="31"/>
      <c r="B592" s="31"/>
      <c r="C592" s="31"/>
      <c r="D592" s="31"/>
      <c r="E592" s="31"/>
    </row>
    <row r="593" spans="1:5" ht="12.75">
      <c r="A593" s="31"/>
      <c r="B593" s="31"/>
      <c r="C593" s="31"/>
      <c r="D593" s="31"/>
      <c r="E593" s="31"/>
    </row>
    <row r="594" spans="1:5" ht="12.75">
      <c r="A594" s="31"/>
      <c r="B594" s="31"/>
      <c r="C594" s="31"/>
      <c r="D594" s="31"/>
      <c r="E594" s="31"/>
    </row>
    <row r="595" spans="1:5" ht="12.75">
      <c r="A595" s="31"/>
      <c r="B595" s="31"/>
      <c r="C595" s="31"/>
      <c r="D595" s="31"/>
      <c r="E595" s="31"/>
    </row>
    <row r="596" spans="1:5" ht="12.75">
      <c r="A596" s="31"/>
      <c r="B596" s="31"/>
      <c r="C596" s="31"/>
      <c r="D596" s="31"/>
      <c r="E596" s="31"/>
    </row>
    <row r="597" spans="1:5" ht="12.75">
      <c r="A597" s="31"/>
      <c r="B597" s="31"/>
      <c r="C597" s="31"/>
      <c r="D597" s="31"/>
      <c r="E597" s="31"/>
    </row>
    <row r="598" spans="1:5" ht="12.75">
      <c r="A598" s="31"/>
      <c r="B598" s="31"/>
      <c r="C598" s="31"/>
      <c r="D598" s="31"/>
      <c r="E598" s="31"/>
    </row>
    <row r="599" spans="1:5" ht="12.75">
      <c r="A599" s="31"/>
      <c r="B599" s="31"/>
      <c r="C599" s="31"/>
      <c r="D599" s="31"/>
      <c r="E599" s="31"/>
    </row>
    <row r="600" spans="1:5" ht="12.75">
      <c r="A600" s="31"/>
      <c r="B600" s="31"/>
      <c r="C600" s="31"/>
      <c r="D600" s="31"/>
      <c r="E600" s="31"/>
    </row>
    <row r="601" spans="1:5" ht="12.75">
      <c r="A601" s="31"/>
      <c r="B601" s="31"/>
      <c r="C601" s="31"/>
      <c r="D601" s="31"/>
      <c r="E601" s="31"/>
    </row>
    <row r="602" spans="1:5" ht="12.75">
      <c r="A602" s="31"/>
      <c r="B602" s="31"/>
      <c r="C602" s="31"/>
      <c r="D602" s="31"/>
      <c r="E602" s="31"/>
    </row>
    <row r="603" spans="1:5" ht="12.75">
      <c r="A603" s="31"/>
      <c r="B603" s="31"/>
      <c r="C603" s="31"/>
      <c r="D603" s="31"/>
      <c r="E603" s="31"/>
    </row>
    <row r="604" spans="1:5" ht="12.75">
      <c r="A604" s="31"/>
      <c r="B604" s="31"/>
      <c r="C604" s="31"/>
      <c r="D604" s="31"/>
      <c r="E604" s="31"/>
    </row>
    <row r="605" spans="1:5" ht="12.75">
      <c r="A605" s="31"/>
      <c r="B605" s="31"/>
      <c r="C605" s="31"/>
      <c r="D605" s="31"/>
      <c r="E605" s="31"/>
    </row>
    <row r="606" spans="1:5" ht="12.75">
      <c r="A606" s="31"/>
      <c r="B606" s="31"/>
      <c r="C606" s="31"/>
      <c r="D606" s="31"/>
      <c r="E606" s="31"/>
    </row>
    <row r="607" spans="1:5" ht="12.75">
      <c r="A607" s="31"/>
      <c r="B607" s="31"/>
      <c r="C607" s="31"/>
      <c r="D607" s="31"/>
      <c r="E607" s="31"/>
    </row>
    <row r="608" spans="1:5" ht="12.75">
      <c r="A608" s="31"/>
      <c r="B608" s="31"/>
      <c r="C608" s="31"/>
      <c r="D608" s="31"/>
      <c r="E608" s="31"/>
    </row>
    <row r="609" spans="1:5" ht="12.75">
      <c r="A609" s="31"/>
      <c r="B609" s="31"/>
      <c r="C609" s="31"/>
      <c r="D609" s="31"/>
      <c r="E609" s="31"/>
    </row>
    <row r="610" spans="1:5" ht="12.75">
      <c r="A610" s="31"/>
      <c r="B610" s="31"/>
      <c r="C610" s="31"/>
      <c r="D610" s="31"/>
      <c r="E610" s="31"/>
    </row>
    <row r="611" spans="1:5" ht="12.75">
      <c r="A611" s="31"/>
      <c r="B611" s="25"/>
      <c r="C611" s="31"/>
      <c r="D611" s="31"/>
      <c r="E611" s="31"/>
    </row>
    <row r="612" spans="1:5" ht="12.75">
      <c r="A612" s="31"/>
      <c r="B612" s="31"/>
      <c r="C612" s="31"/>
      <c r="D612" s="31"/>
      <c r="E612" s="31"/>
    </row>
    <row r="613" spans="1:5" ht="12.75">
      <c r="A613" s="31"/>
      <c r="B613" s="48"/>
      <c r="C613" s="31"/>
      <c r="D613" s="31"/>
      <c r="E613" s="31"/>
    </row>
    <row r="614" spans="1:5" ht="12.75">
      <c r="A614" s="31"/>
      <c r="B614" s="31"/>
      <c r="C614" s="31"/>
      <c r="D614" s="31"/>
      <c r="E614" s="31"/>
    </row>
    <row r="615" spans="1:5" ht="12.75">
      <c r="A615" s="31"/>
      <c r="B615" s="31"/>
      <c r="C615" s="31"/>
      <c r="D615" s="31"/>
      <c r="E615" s="31"/>
    </row>
    <row r="616" spans="1:5" ht="12.75">
      <c r="A616" s="31"/>
      <c r="B616" s="31"/>
      <c r="C616" s="31"/>
      <c r="D616" s="31"/>
      <c r="E616" s="31"/>
    </row>
    <row r="617" spans="1:5" ht="12.75">
      <c r="A617" s="31"/>
      <c r="B617" s="31"/>
      <c r="C617" s="31"/>
      <c r="D617" s="31"/>
      <c r="E617" s="31"/>
    </row>
    <row r="618" spans="1:5" ht="12.75">
      <c r="A618" s="31"/>
      <c r="B618" s="25"/>
      <c r="C618" s="31"/>
      <c r="D618" s="31"/>
      <c r="E618" s="31"/>
    </row>
    <row r="619" spans="1:5" ht="12.75">
      <c r="A619" s="31"/>
      <c r="B619" s="31"/>
      <c r="C619" s="31"/>
      <c r="D619" s="31"/>
      <c r="E619" s="31"/>
    </row>
    <row r="620" spans="1:5" ht="12.75">
      <c r="A620" s="31"/>
      <c r="B620" s="25"/>
      <c r="C620" s="31"/>
      <c r="D620" s="31"/>
      <c r="E620" s="31"/>
    </row>
    <row r="621" spans="1:5" ht="12.75">
      <c r="A621" s="31"/>
      <c r="B621" s="25"/>
      <c r="C621" s="31"/>
      <c r="D621" s="31"/>
      <c r="E621" s="31"/>
    </row>
    <row r="622" spans="1:5" ht="12.75">
      <c r="A622" s="31"/>
      <c r="B622" s="31"/>
      <c r="C622" s="31"/>
      <c r="D622" s="31"/>
      <c r="E622" s="31"/>
    </row>
    <row r="623" spans="1:5" ht="12.75">
      <c r="A623" s="31"/>
      <c r="B623" s="31"/>
      <c r="C623" s="31"/>
      <c r="D623" s="31"/>
      <c r="E623" s="31"/>
    </row>
    <row r="624" spans="1:5" ht="12.75">
      <c r="A624" s="31"/>
      <c r="B624" s="31"/>
      <c r="C624" s="31"/>
      <c r="D624" s="31"/>
      <c r="E624" s="31"/>
    </row>
    <row r="625" spans="1:5" ht="12.75">
      <c r="A625" s="31"/>
      <c r="B625" s="31"/>
      <c r="C625" s="31"/>
      <c r="D625" s="31"/>
      <c r="E625" s="31"/>
    </row>
    <row r="626" spans="1:5" ht="12.75">
      <c r="A626" s="31"/>
      <c r="B626" s="31"/>
      <c r="C626" s="31"/>
      <c r="D626" s="31"/>
      <c r="E626" s="31"/>
    </row>
    <row r="627" spans="1:5" ht="12.75">
      <c r="A627" s="31"/>
      <c r="B627" s="31"/>
      <c r="C627" s="31"/>
      <c r="D627" s="31"/>
      <c r="E627" s="31"/>
    </row>
    <row r="628" spans="1:5" ht="12.75">
      <c r="A628" s="31"/>
      <c r="B628" s="31"/>
      <c r="C628" s="31"/>
      <c r="D628" s="31"/>
      <c r="E628" s="31"/>
    </row>
    <row r="629" spans="1:5" ht="12.75">
      <c r="A629" s="31"/>
      <c r="B629" s="31"/>
      <c r="C629" s="31"/>
      <c r="D629" s="31"/>
      <c r="E629" s="31"/>
    </row>
    <row r="630" spans="1:5" ht="12.75">
      <c r="A630" s="31"/>
      <c r="B630" s="31"/>
      <c r="C630" s="31"/>
      <c r="D630" s="31"/>
      <c r="E630" s="31"/>
    </row>
    <row r="631" spans="1:5" ht="12.75">
      <c r="A631" s="31"/>
      <c r="B631" s="49"/>
      <c r="C631" s="31"/>
      <c r="D631" s="31"/>
      <c r="E631" s="31"/>
    </row>
    <row r="632" spans="1:5" ht="12.75">
      <c r="A632" s="31"/>
      <c r="B632" s="48"/>
      <c r="C632" s="31"/>
      <c r="D632" s="31"/>
      <c r="E632" s="31"/>
    </row>
    <row r="633" spans="1:5" ht="12.75">
      <c r="A633" s="31"/>
      <c r="B633" s="48"/>
      <c r="C633" s="31"/>
      <c r="D633" s="31"/>
      <c r="E633" s="31"/>
    </row>
    <row r="634" spans="1:5" ht="12.75">
      <c r="A634" s="31"/>
      <c r="B634" s="49"/>
      <c r="C634" s="31"/>
      <c r="D634" s="31"/>
      <c r="E634" s="31"/>
    </row>
    <row r="635" spans="1:5" ht="12.75">
      <c r="A635" s="31"/>
      <c r="B635" s="49"/>
      <c r="C635" s="31"/>
      <c r="D635" s="31"/>
      <c r="E635" s="31"/>
    </row>
    <row r="636" spans="1:5" ht="12.75">
      <c r="A636" s="31"/>
      <c r="B636" s="49"/>
      <c r="C636" s="31"/>
      <c r="D636" s="31"/>
      <c r="E636" s="31"/>
    </row>
    <row r="637" spans="1:5" ht="12.75">
      <c r="A637" s="31"/>
      <c r="B637" s="49"/>
      <c r="C637" s="31"/>
      <c r="D637" s="31"/>
      <c r="E637" s="31"/>
    </row>
    <row r="638" spans="1:5" ht="12.75">
      <c r="A638" s="31"/>
      <c r="B638" s="31"/>
      <c r="C638" s="31"/>
      <c r="D638" s="31"/>
      <c r="E638" s="31"/>
    </row>
    <row r="639" spans="1:5" ht="12.75">
      <c r="A639" s="31"/>
      <c r="B639" s="31"/>
      <c r="C639" s="31"/>
      <c r="D639" s="31"/>
      <c r="E639" s="31"/>
    </row>
    <row r="640" spans="1:5" ht="12.75">
      <c r="A640" s="31"/>
      <c r="B640" s="25"/>
      <c r="C640" s="31"/>
      <c r="D640" s="31"/>
      <c r="E640" s="31"/>
    </row>
    <row r="641" spans="1:5" ht="12.75">
      <c r="A641" s="31"/>
      <c r="B641" s="25"/>
      <c r="C641" s="31"/>
      <c r="D641" s="31"/>
      <c r="E641" s="31"/>
    </row>
    <row r="642" spans="1:5" ht="12.75">
      <c r="A642" s="31"/>
      <c r="B642" s="31"/>
      <c r="C642" s="31"/>
      <c r="D642" s="31"/>
      <c r="E642" s="31"/>
    </row>
    <row r="643" spans="1:5" ht="12.75">
      <c r="A643" s="31"/>
      <c r="B643" s="31"/>
      <c r="C643" s="31"/>
      <c r="D643" s="31"/>
      <c r="E643" s="31"/>
    </row>
    <row r="644" spans="1:5" ht="12.75">
      <c r="A644" s="31"/>
      <c r="B644" s="31"/>
      <c r="C644" s="31"/>
      <c r="D644" s="31"/>
      <c r="E644" s="31"/>
    </row>
    <row r="645" spans="1:5" ht="12.75">
      <c r="A645" s="31"/>
      <c r="B645" s="31"/>
      <c r="C645" s="31"/>
      <c r="D645" s="31"/>
      <c r="E645" s="31"/>
    </row>
    <row r="646" spans="1:5" ht="12.75">
      <c r="A646" s="31"/>
      <c r="B646" s="31"/>
      <c r="C646" s="31"/>
      <c r="D646" s="31"/>
      <c r="E646" s="31"/>
    </row>
    <row r="647" spans="1:5" ht="12.75">
      <c r="A647" s="31"/>
      <c r="B647" s="31"/>
      <c r="C647" s="31"/>
      <c r="D647" s="31"/>
      <c r="E647" s="31"/>
    </row>
    <row r="648" spans="1:5" ht="12.75">
      <c r="A648" s="31"/>
      <c r="B648" s="31"/>
      <c r="C648" s="31"/>
      <c r="D648" s="31"/>
      <c r="E648" s="31"/>
    </row>
    <row r="649" spans="1:5" ht="12.75">
      <c r="A649" s="31"/>
      <c r="B649" s="31"/>
      <c r="C649" s="31"/>
      <c r="D649" s="31"/>
      <c r="E649" s="31"/>
    </row>
    <row r="650" spans="1:5" ht="12.75">
      <c r="A650" s="31"/>
      <c r="B650" s="31"/>
      <c r="C650" s="31"/>
      <c r="D650" s="31"/>
      <c r="E650" s="31"/>
    </row>
    <row r="651" spans="1:5" ht="12.75">
      <c r="A651" s="31"/>
      <c r="B651" s="31"/>
      <c r="C651" s="31"/>
      <c r="D651" s="31"/>
      <c r="E651" s="31"/>
    </row>
    <row r="652" spans="1:5" ht="12.75">
      <c r="A652" s="31"/>
      <c r="B652" s="31"/>
      <c r="C652" s="31"/>
      <c r="D652" s="31"/>
      <c r="E652" s="31"/>
    </row>
    <row r="653" spans="1:5" ht="12.75">
      <c r="A653" s="31"/>
      <c r="B653" s="31"/>
      <c r="C653" s="31"/>
      <c r="D653" s="31"/>
      <c r="E653" s="31"/>
    </row>
    <row r="654" spans="1:5" ht="12.75">
      <c r="A654" s="31"/>
      <c r="B654" s="31"/>
      <c r="C654" s="31"/>
      <c r="D654" s="31"/>
      <c r="E654" s="31"/>
    </row>
    <row r="655" spans="1:5" ht="12.75">
      <c r="A655" s="31"/>
      <c r="B655" s="31"/>
      <c r="C655" s="31"/>
      <c r="D655" s="31"/>
      <c r="E655" s="31"/>
    </row>
    <row r="656" spans="1:5" ht="12.75">
      <c r="A656" s="31"/>
      <c r="B656" s="31"/>
      <c r="C656" s="31"/>
      <c r="D656" s="31"/>
      <c r="E656" s="31"/>
    </row>
    <row r="657" spans="1:5" ht="12.75">
      <c r="A657" s="31"/>
      <c r="B657" s="31"/>
      <c r="C657" s="31"/>
      <c r="D657" s="31"/>
      <c r="E657" s="31"/>
    </row>
    <row r="658" spans="1:5" ht="12.75">
      <c r="A658" s="31"/>
      <c r="B658" s="31"/>
      <c r="C658" s="31"/>
      <c r="D658" s="31"/>
      <c r="E658" s="31"/>
    </row>
    <row r="659" spans="1:5" ht="12.75">
      <c r="A659" s="31"/>
      <c r="B659" s="31"/>
      <c r="C659" s="31"/>
      <c r="D659" s="31"/>
      <c r="E659" s="31"/>
    </row>
    <row r="660" spans="1:5" ht="12.75">
      <c r="A660" s="31"/>
      <c r="B660" s="31"/>
      <c r="C660" s="31"/>
      <c r="D660" s="31"/>
      <c r="E660" s="31"/>
    </row>
    <row r="661" spans="1:5" ht="12.75">
      <c r="A661" s="31"/>
      <c r="B661" s="31"/>
      <c r="C661" s="31"/>
      <c r="D661" s="31"/>
      <c r="E661" s="31"/>
    </row>
    <row r="662" spans="1:5" ht="12.75">
      <c r="A662" s="31"/>
      <c r="B662" s="31"/>
      <c r="C662" s="31"/>
      <c r="D662" s="31"/>
      <c r="E662" s="31"/>
    </row>
    <row r="663" spans="1:5" ht="12.75">
      <c r="A663" s="31"/>
      <c r="B663" s="31"/>
      <c r="C663" s="31"/>
      <c r="D663" s="31"/>
      <c r="E663" s="31"/>
    </row>
    <row r="664" spans="1:5" ht="12.75">
      <c r="A664" s="31"/>
      <c r="B664" s="31"/>
      <c r="C664" s="31"/>
      <c r="D664" s="31"/>
      <c r="E664" s="31"/>
    </row>
    <row r="665" spans="1:5" ht="12.75">
      <c r="A665" s="31"/>
      <c r="B665" s="31"/>
      <c r="C665" s="31"/>
      <c r="D665" s="31"/>
      <c r="E665" s="31"/>
    </row>
    <row r="666" spans="1:5" ht="12.75">
      <c r="A666" s="31"/>
      <c r="B666" s="31"/>
      <c r="C666" s="31"/>
      <c r="D666" s="31"/>
      <c r="E666" s="31"/>
    </row>
    <row r="667" spans="1:5" ht="12.75">
      <c r="A667" s="31"/>
      <c r="B667" s="31"/>
      <c r="C667" s="31"/>
      <c r="D667" s="31"/>
      <c r="E667" s="31"/>
    </row>
    <row r="668" spans="1:5" ht="12.75">
      <c r="A668" s="31"/>
      <c r="B668" s="31"/>
      <c r="C668" s="31"/>
      <c r="D668" s="31"/>
      <c r="E668" s="31"/>
    </row>
    <row r="669" spans="1:5" ht="12.75">
      <c r="A669" s="31"/>
      <c r="B669" s="31"/>
      <c r="C669" s="31"/>
      <c r="D669" s="31"/>
      <c r="E669" s="31"/>
    </row>
    <row r="670" spans="1:5" ht="12.75">
      <c r="A670" s="31"/>
      <c r="B670" s="31"/>
      <c r="C670" s="31"/>
      <c r="D670" s="31"/>
      <c r="E670" s="31"/>
    </row>
    <row r="671" spans="1:5" ht="12.75">
      <c r="A671" s="31"/>
      <c r="B671" s="31"/>
      <c r="C671" s="31"/>
      <c r="D671" s="31"/>
      <c r="E671" s="31"/>
    </row>
    <row r="672" spans="1:5" ht="12.75">
      <c r="A672" s="31"/>
      <c r="B672" s="31"/>
      <c r="C672" s="31"/>
      <c r="D672" s="31"/>
      <c r="E672" s="31"/>
    </row>
    <row r="673" spans="1:5" ht="12.75">
      <c r="A673" s="31"/>
      <c r="B673" s="31"/>
      <c r="C673" s="31"/>
      <c r="D673" s="31"/>
      <c r="E673" s="31"/>
    </row>
    <row r="674" spans="1:5" ht="12.75">
      <c r="A674" s="31"/>
      <c r="B674" s="31"/>
      <c r="C674" s="31"/>
      <c r="D674" s="31"/>
      <c r="E674" s="31"/>
    </row>
    <row r="675" spans="1:5" ht="12.75">
      <c r="A675" s="31"/>
      <c r="B675" s="31"/>
      <c r="C675" s="31"/>
      <c r="D675" s="31"/>
      <c r="E675" s="31"/>
    </row>
    <row r="676" spans="1:5" ht="12.75">
      <c r="A676" s="31"/>
      <c r="B676" s="31"/>
      <c r="C676" s="31"/>
      <c r="D676" s="31"/>
      <c r="E676" s="31"/>
    </row>
    <row r="677" spans="1:5" ht="12.75">
      <c r="A677" s="31"/>
      <c r="B677" s="31"/>
      <c r="C677" s="31"/>
      <c r="D677" s="31"/>
      <c r="E677" s="31"/>
    </row>
    <row r="678" spans="1:5" ht="12.75">
      <c r="A678" s="31"/>
      <c r="B678" s="31"/>
      <c r="C678" s="31"/>
      <c r="D678" s="31"/>
      <c r="E678" s="31"/>
    </row>
    <row r="679" spans="1:5" ht="12.75">
      <c r="A679" s="31"/>
      <c r="B679" s="31"/>
      <c r="C679" s="31"/>
      <c r="D679" s="31"/>
      <c r="E679" s="31"/>
    </row>
    <row r="680" spans="1:5" ht="12.75">
      <c r="A680" s="31"/>
      <c r="B680" s="31"/>
      <c r="C680" s="31"/>
      <c r="D680" s="31"/>
      <c r="E680" s="31"/>
    </row>
    <row r="681" spans="1:5" ht="12.75">
      <c r="A681" s="31"/>
      <c r="B681" s="31"/>
      <c r="C681" s="31"/>
      <c r="D681" s="31"/>
      <c r="E681" s="31"/>
    </row>
    <row r="682" spans="1:5" ht="12.75">
      <c r="A682" s="31"/>
      <c r="B682" s="31"/>
      <c r="C682" s="31"/>
      <c r="D682" s="31"/>
      <c r="E682" s="31"/>
    </row>
    <row r="683" spans="1:5" ht="12.75">
      <c r="A683" s="31"/>
      <c r="B683" s="25"/>
      <c r="C683" s="31"/>
      <c r="D683" s="31"/>
      <c r="E683" s="31"/>
    </row>
    <row r="684" spans="1:5" ht="12.75">
      <c r="A684" s="31"/>
      <c r="B684" s="31"/>
      <c r="C684" s="31"/>
      <c r="D684" s="31"/>
      <c r="E684" s="31"/>
    </row>
    <row r="685" spans="1:5" ht="12.75">
      <c r="A685" s="31"/>
      <c r="B685" s="31"/>
      <c r="C685" s="31"/>
      <c r="D685" s="31"/>
      <c r="E685" s="31"/>
    </row>
    <row r="686" spans="1:5" ht="12.75">
      <c r="A686" s="31"/>
      <c r="B686" s="31"/>
      <c r="C686" s="31"/>
      <c r="D686" s="31"/>
      <c r="E686" s="31"/>
    </row>
    <row r="687" spans="1:5" ht="12.75">
      <c r="A687" s="31"/>
      <c r="B687" s="31"/>
      <c r="C687" s="31"/>
      <c r="D687" s="31"/>
      <c r="E687" s="31"/>
    </row>
    <row r="688" spans="1:5" ht="12.75">
      <c r="A688" s="31"/>
      <c r="B688" s="31"/>
      <c r="C688" s="31"/>
      <c r="D688" s="31"/>
      <c r="E688" s="31"/>
    </row>
    <row r="689" spans="1:5" ht="12.75">
      <c r="A689" s="31"/>
      <c r="B689" s="31"/>
      <c r="C689" s="31"/>
      <c r="D689" s="31"/>
      <c r="E689" s="31"/>
    </row>
    <row r="690" spans="1:5" ht="12.75">
      <c r="A690" s="31"/>
      <c r="B690" s="31"/>
      <c r="C690" s="31"/>
      <c r="D690" s="31"/>
      <c r="E690" s="31"/>
    </row>
    <row r="691" spans="1:5" ht="12.75">
      <c r="A691" s="31"/>
      <c r="B691" s="31"/>
      <c r="C691" s="31"/>
      <c r="D691" s="31"/>
      <c r="E691" s="31"/>
    </row>
    <row r="692" spans="1:5" ht="12.75">
      <c r="A692" s="31"/>
      <c r="B692" s="31"/>
      <c r="C692" s="31"/>
      <c r="D692" s="31"/>
      <c r="E692" s="31"/>
    </row>
    <row r="693" spans="1:5" ht="12.75">
      <c r="A693" s="31"/>
      <c r="B693" s="31"/>
      <c r="C693" s="31"/>
      <c r="D693" s="31"/>
      <c r="E693" s="31"/>
    </row>
    <row r="694" spans="1:5" ht="12.75">
      <c r="A694" s="31"/>
      <c r="B694" s="31"/>
      <c r="C694" s="31"/>
      <c r="D694" s="31"/>
      <c r="E694" s="31"/>
    </row>
    <row r="695" spans="1:5" ht="12.75">
      <c r="A695" s="31"/>
      <c r="B695" s="31"/>
      <c r="C695" s="31"/>
      <c r="D695" s="31"/>
      <c r="E695" s="31"/>
    </row>
    <row r="696" spans="1:5" ht="12.75">
      <c r="A696" s="31"/>
      <c r="B696" s="31"/>
      <c r="C696" s="31"/>
      <c r="D696" s="31"/>
      <c r="E696" s="31"/>
    </row>
    <row r="697" spans="1:5" ht="12.75">
      <c r="A697" s="31"/>
      <c r="B697" s="31"/>
      <c r="C697" s="31"/>
      <c r="D697" s="31"/>
      <c r="E697" s="31"/>
    </row>
    <row r="698" spans="1:5" ht="12.75">
      <c r="A698" s="31"/>
      <c r="B698" s="31"/>
      <c r="C698" s="31"/>
      <c r="D698" s="31"/>
      <c r="E698" s="31"/>
    </row>
    <row r="699" spans="1:5" ht="12.75">
      <c r="A699" s="31"/>
      <c r="B699" s="31"/>
      <c r="C699" s="31"/>
      <c r="D699" s="31"/>
      <c r="E699" s="31"/>
    </row>
    <row r="700" spans="1:5" ht="12.75">
      <c r="A700" s="31"/>
      <c r="B700" s="31"/>
      <c r="C700" s="31"/>
      <c r="D700" s="31"/>
      <c r="E700" s="31"/>
    </row>
    <row r="701" spans="1:5" ht="12.75">
      <c r="A701" s="31"/>
      <c r="B701" s="31"/>
      <c r="C701" s="31"/>
      <c r="D701" s="31"/>
      <c r="E701" s="31"/>
    </row>
    <row r="702" spans="1:5" ht="12.75">
      <c r="A702" s="31"/>
      <c r="B702" s="31"/>
      <c r="C702" s="31"/>
      <c r="D702" s="31"/>
      <c r="E702" s="31"/>
    </row>
    <row r="703" spans="1:5" ht="12.75">
      <c r="A703" s="31"/>
      <c r="B703" s="31"/>
      <c r="C703" s="31"/>
      <c r="D703" s="31"/>
      <c r="E703" s="31"/>
    </row>
    <row r="704" spans="1:5" ht="12.75">
      <c r="A704" s="31"/>
      <c r="B704" s="31"/>
      <c r="C704" s="31"/>
      <c r="D704" s="31"/>
      <c r="E704" s="31"/>
    </row>
    <row r="705" spans="1:5" ht="12.75">
      <c r="A705" s="31"/>
      <c r="B705" s="31"/>
      <c r="C705" s="31"/>
      <c r="D705" s="31"/>
      <c r="E705" s="31"/>
    </row>
    <row r="706" spans="1:5" ht="12.75">
      <c r="A706" s="31"/>
      <c r="B706" s="31"/>
      <c r="C706" s="31"/>
      <c r="D706" s="31"/>
      <c r="E706" s="31"/>
    </row>
    <row r="707" spans="1:5" ht="12.75">
      <c r="A707" s="31"/>
      <c r="B707" s="31"/>
      <c r="C707" s="31"/>
      <c r="D707" s="31"/>
      <c r="E707" s="31"/>
    </row>
    <row r="708" spans="1:5" ht="12.75">
      <c r="A708" s="31"/>
      <c r="B708" s="31"/>
      <c r="C708" s="31"/>
      <c r="D708" s="31"/>
      <c r="E708" s="31"/>
    </row>
    <row r="709" spans="1:5" ht="12.75">
      <c r="A709" s="31"/>
      <c r="B709" s="31"/>
      <c r="C709" s="31"/>
      <c r="D709" s="31"/>
      <c r="E709" s="31"/>
    </row>
    <row r="710" spans="1:5" ht="12.75">
      <c r="A710" s="31"/>
      <c r="B710" s="31"/>
      <c r="C710" s="31"/>
      <c r="D710" s="31"/>
      <c r="E710" s="31"/>
    </row>
    <row r="711" spans="1:5" ht="12.75">
      <c r="A711" s="31"/>
      <c r="B711" s="31"/>
      <c r="C711" s="31"/>
      <c r="D711" s="31"/>
      <c r="E711" s="31"/>
    </row>
    <row r="712" spans="1:5" ht="12.75">
      <c r="A712" s="31"/>
      <c r="B712" s="31"/>
      <c r="C712" s="31"/>
      <c r="D712" s="31"/>
      <c r="E712" s="31"/>
    </row>
    <row r="713" spans="1:5" ht="12.75">
      <c r="A713" s="31"/>
      <c r="B713" s="31"/>
      <c r="C713" s="31"/>
      <c r="D713" s="31"/>
      <c r="E713" s="31"/>
    </row>
    <row r="714" spans="1:5" ht="12.75">
      <c r="A714" s="31"/>
      <c r="B714" s="31"/>
      <c r="C714" s="31"/>
      <c r="D714" s="31"/>
      <c r="E714" s="31"/>
    </row>
    <row r="715" spans="1:5" ht="12.75">
      <c r="A715" s="31"/>
      <c r="B715" s="31"/>
      <c r="C715" s="31"/>
      <c r="D715" s="31"/>
      <c r="E715" s="31"/>
    </row>
    <row r="716" spans="1:5" ht="12.75">
      <c r="A716" s="31"/>
      <c r="B716" s="31"/>
      <c r="C716" s="31"/>
      <c r="D716" s="31"/>
      <c r="E716" s="31"/>
    </row>
    <row r="717" spans="1:5" ht="12.75">
      <c r="A717" s="31"/>
      <c r="B717" s="31"/>
      <c r="C717" s="31"/>
      <c r="D717" s="31"/>
      <c r="E717" s="31"/>
    </row>
    <row r="718" spans="1:5" ht="12.75">
      <c r="A718" s="31"/>
      <c r="B718" s="31"/>
      <c r="C718" s="31"/>
      <c r="D718" s="31"/>
      <c r="E718" s="31"/>
    </row>
    <row r="719" spans="1:5" ht="12.75">
      <c r="A719" s="31"/>
      <c r="B719" s="31"/>
      <c r="C719" s="31"/>
      <c r="D719" s="31"/>
      <c r="E719" s="31"/>
    </row>
    <row r="720" spans="1:5" ht="12.75">
      <c r="A720" s="31"/>
      <c r="B720" s="31"/>
      <c r="C720" s="31"/>
      <c r="D720" s="31"/>
      <c r="E720" s="31"/>
    </row>
    <row r="721" spans="1:5" ht="12.75">
      <c r="A721" s="31"/>
      <c r="B721" s="31"/>
      <c r="C721" s="31"/>
      <c r="D721" s="31"/>
      <c r="E721" s="31"/>
    </row>
    <row r="722" spans="1:5" ht="12.75">
      <c r="A722" s="31"/>
      <c r="B722" s="31"/>
      <c r="C722" s="31"/>
      <c r="D722" s="31"/>
      <c r="E722" s="31"/>
    </row>
    <row r="723" spans="1:5" ht="12.75">
      <c r="A723" s="31"/>
      <c r="B723" s="31"/>
      <c r="C723" s="31"/>
      <c r="D723" s="31"/>
      <c r="E723" s="31"/>
    </row>
    <row r="724" spans="1:5" ht="12.75">
      <c r="A724" s="31"/>
      <c r="B724" s="31"/>
      <c r="C724" s="31"/>
      <c r="D724" s="31"/>
      <c r="E724" s="31"/>
    </row>
    <row r="725" spans="1:5" ht="12.75">
      <c r="A725" s="31"/>
      <c r="B725" s="31"/>
      <c r="C725" s="31"/>
      <c r="D725" s="31"/>
      <c r="E725" s="31"/>
    </row>
    <row r="726" spans="1:5" ht="12.75">
      <c r="A726" s="31"/>
      <c r="B726" s="31"/>
      <c r="C726" s="31"/>
      <c r="D726" s="31"/>
      <c r="E726" s="31"/>
    </row>
    <row r="727" spans="1:5" ht="12.75">
      <c r="A727" s="31"/>
      <c r="B727" s="31"/>
      <c r="C727" s="31"/>
      <c r="D727" s="31"/>
      <c r="E727" s="31"/>
    </row>
    <row r="728" spans="1:5" ht="12.75">
      <c r="A728" s="31"/>
      <c r="B728" s="31"/>
      <c r="C728" s="31"/>
      <c r="D728" s="31"/>
      <c r="E728" s="31"/>
    </row>
    <row r="729" spans="1:5" ht="12.75">
      <c r="A729" s="31"/>
      <c r="B729" s="31"/>
      <c r="C729" s="31"/>
      <c r="D729" s="31"/>
      <c r="E729" s="31"/>
    </row>
    <row r="730" spans="1:5" ht="12.75">
      <c r="A730" s="31"/>
      <c r="B730" s="31"/>
      <c r="C730" s="31"/>
      <c r="D730" s="31"/>
      <c r="E730" s="31"/>
    </row>
    <row r="731" spans="1:5" ht="12.75">
      <c r="A731" s="31"/>
      <c r="B731" s="31"/>
      <c r="C731" s="31"/>
      <c r="D731" s="31"/>
      <c r="E731" s="31"/>
    </row>
    <row r="732" spans="1:5" ht="12.75">
      <c r="A732" s="31"/>
      <c r="B732" s="31"/>
      <c r="C732" s="31"/>
      <c r="D732" s="31"/>
      <c r="E732" s="31"/>
    </row>
    <row r="733" spans="1:5" ht="12.75">
      <c r="A733" s="31"/>
      <c r="B733" s="31"/>
      <c r="C733" s="31"/>
      <c r="D733" s="31"/>
      <c r="E733" s="31"/>
    </row>
    <row r="734" spans="1:5" ht="12.75">
      <c r="A734" s="31"/>
      <c r="B734" s="31"/>
      <c r="C734" s="31"/>
      <c r="D734" s="31"/>
      <c r="E734" s="31"/>
    </row>
    <row r="735" spans="1:5" ht="12.75">
      <c r="A735" s="31"/>
      <c r="B735" s="31"/>
      <c r="C735" s="31"/>
      <c r="D735" s="31"/>
      <c r="E735" s="31"/>
    </row>
    <row r="736" spans="1:5" ht="12.75">
      <c r="A736" s="31"/>
      <c r="B736" s="31"/>
      <c r="C736" s="31"/>
      <c r="D736" s="31"/>
      <c r="E736" s="31"/>
    </row>
    <row r="737" spans="1:5" ht="12.75">
      <c r="A737" s="31"/>
      <c r="B737" s="31"/>
      <c r="C737" s="31"/>
      <c r="D737" s="31"/>
      <c r="E737" s="31"/>
    </row>
    <row r="738" spans="1:5" ht="12.75">
      <c r="A738" s="31"/>
      <c r="B738" s="31"/>
      <c r="C738" s="31"/>
      <c r="D738" s="31"/>
      <c r="E738" s="31"/>
    </row>
    <row r="739" spans="1:5" ht="12.75">
      <c r="A739" s="31"/>
      <c r="B739" s="31"/>
      <c r="C739" s="31"/>
      <c r="D739" s="31"/>
      <c r="E739" s="31"/>
    </row>
    <row r="740" spans="1:5" ht="12.75">
      <c r="A740" s="31"/>
      <c r="B740" s="31"/>
      <c r="C740" s="31"/>
      <c r="D740" s="31"/>
      <c r="E740" s="31"/>
    </row>
    <row r="741" spans="1:5" ht="12.75">
      <c r="A741" s="31"/>
      <c r="B741" s="31"/>
      <c r="C741" s="31"/>
      <c r="D741" s="31"/>
      <c r="E741" s="31"/>
    </row>
    <row r="742" spans="1:5" ht="12.75">
      <c r="A742" s="31"/>
      <c r="B742" s="31"/>
      <c r="C742" s="31"/>
      <c r="D742" s="31"/>
      <c r="E742" s="31"/>
    </row>
    <row r="743" spans="1:5" ht="12.75">
      <c r="A743" s="31"/>
      <c r="B743" s="31"/>
      <c r="C743" s="31"/>
      <c r="D743" s="31"/>
      <c r="E743" s="31"/>
    </row>
    <row r="744" spans="1:5" ht="12.75">
      <c r="A744" s="31"/>
      <c r="B744" s="31"/>
      <c r="C744" s="31"/>
      <c r="D744" s="31"/>
      <c r="E744" s="31"/>
    </row>
    <row r="745" spans="1:5" ht="12.75">
      <c r="A745" s="31"/>
      <c r="B745" s="31"/>
      <c r="C745" s="31"/>
      <c r="D745" s="31"/>
      <c r="E745" s="31"/>
    </row>
    <row r="746" spans="1:5" ht="12.75">
      <c r="A746" s="31"/>
      <c r="B746" s="31"/>
      <c r="C746" s="31"/>
      <c r="D746" s="31"/>
      <c r="E746" s="31"/>
    </row>
    <row r="747" spans="1:5" ht="12.75">
      <c r="A747" s="31"/>
      <c r="B747" s="31"/>
      <c r="C747" s="31"/>
      <c r="D747" s="31"/>
      <c r="E747" s="31"/>
    </row>
    <row r="748" spans="1:5" ht="12.75">
      <c r="A748" s="31"/>
      <c r="B748" s="31"/>
      <c r="C748" s="31"/>
      <c r="D748" s="31"/>
      <c r="E748" s="31"/>
    </row>
    <row r="749" spans="1:5" ht="12.75">
      <c r="A749" s="31"/>
      <c r="B749" s="31"/>
      <c r="C749" s="31"/>
      <c r="D749" s="31"/>
      <c r="E749" s="31"/>
    </row>
    <row r="750" spans="1:5" ht="12.75">
      <c r="A750" s="31"/>
      <c r="B750" s="31"/>
      <c r="C750" s="31"/>
      <c r="D750" s="31"/>
      <c r="E750" s="31"/>
    </row>
    <row r="751" spans="1:5" ht="12.75">
      <c r="A751" s="31"/>
      <c r="B751" s="31"/>
      <c r="C751" s="31"/>
      <c r="D751" s="31"/>
      <c r="E751" s="31"/>
    </row>
    <row r="752" spans="1:5" ht="12.75">
      <c r="A752" s="31"/>
      <c r="B752" s="31"/>
      <c r="C752" s="31"/>
      <c r="D752" s="31"/>
      <c r="E752" s="31"/>
    </row>
    <row r="753" spans="1:5" ht="12.75">
      <c r="A753" s="31"/>
      <c r="B753" s="31"/>
      <c r="C753" s="31"/>
      <c r="D753" s="31"/>
      <c r="E753" s="31"/>
    </row>
    <row r="754" spans="1:5" ht="12.75">
      <c r="A754" s="31"/>
      <c r="B754" s="31"/>
      <c r="C754" s="31"/>
      <c r="D754" s="31"/>
      <c r="E754" s="31"/>
    </row>
    <row r="755" spans="1:5" ht="12.75">
      <c r="A755" s="31"/>
      <c r="B755" s="31"/>
      <c r="C755" s="31"/>
      <c r="D755" s="31"/>
      <c r="E755" s="31"/>
    </row>
    <row r="756" spans="1:5" ht="12.75">
      <c r="A756" s="31"/>
      <c r="B756" s="31"/>
      <c r="C756" s="31"/>
      <c r="D756" s="31"/>
      <c r="E756" s="31"/>
    </row>
    <row r="757" spans="1:5" ht="12.75">
      <c r="A757" s="31"/>
      <c r="B757" s="31"/>
      <c r="C757" s="31"/>
      <c r="D757" s="31"/>
      <c r="E757" s="31"/>
    </row>
    <row r="758" spans="1:5" ht="12.75">
      <c r="A758" s="31"/>
      <c r="B758" s="31"/>
      <c r="C758" s="31"/>
      <c r="D758" s="31"/>
      <c r="E758" s="31"/>
    </row>
    <row r="759" spans="1:5" ht="12.75">
      <c r="A759" s="31"/>
      <c r="B759" s="31"/>
      <c r="C759" s="31"/>
      <c r="D759" s="31"/>
      <c r="E759" s="31"/>
    </row>
    <row r="760" spans="1:5" ht="12.75">
      <c r="A760" s="31"/>
      <c r="B760" s="31"/>
      <c r="C760" s="31"/>
      <c r="D760" s="31"/>
      <c r="E760" s="31"/>
    </row>
    <row r="761" spans="1:5" ht="12.75">
      <c r="A761" s="31"/>
      <c r="B761" s="31"/>
      <c r="C761" s="31"/>
      <c r="D761" s="31"/>
      <c r="E761" s="31"/>
    </row>
    <row r="762" spans="1:5" ht="12.75">
      <c r="A762" s="31"/>
      <c r="B762" s="31"/>
      <c r="C762" s="31"/>
      <c r="D762" s="31"/>
      <c r="E762" s="31"/>
    </row>
    <row r="763" spans="1:5" ht="12.75">
      <c r="A763" s="31"/>
      <c r="B763" s="31"/>
      <c r="C763" s="31"/>
      <c r="D763" s="31"/>
      <c r="E763" s="31"/>
    </row>
    <row r="764" spans="1:5" ht="12.75">
      <c r="A764" s="31"/>
      <c r="B764" s="31"/>
      <c r="C764" s="31"/>
      <c r="D764" s="31"/>
      <c r="E764" s="31"/>
    </row>
    <row r="765" spans="1:5" ht="12.75">
      <c r="A765" s="31"/>
      <c r="B765" s="31"/>
      <c r="C765" s="31"/>
      <c r="D765" s="31"/>
      <c r="E765" s="31"/>
    </row>
    <row r="766" spans="1:5" ht="12.75">
      <c r="A766" s="31"/>
      <c r="B766" s="31"/>
      <c r="C766" s="31"/>
      <c r="D766" s="31"/>
      <c r="E766" s="31"/>
    </row>
    <row r="767" spans="1:5" ht="12.75">
      <c r="A767" s="31"/>
      <c r="B767" s="31"/>
      <c r="C767" s="31"/>
      <c r="D767" s="31"/>
      <c r="E767" s="31"/>
    </row>
    <row r="768" spans="1:5" ht="12.75">
      <c r="A768" s="31"/>
      <c r="B768" s="31"/>
      <c r="C768" s="31"/>
      <c r="D768" s="31"/>
      <c r="E768" s="31"/>
    </row>
    <row r="769" spans="1:5" ht="12.75">
      <c r="A769" s="31"/>
      <c r="B769" s="31"/>
      <c r="C769" s="31"/>
      <c r="D769" s="31"/>
      <c r="E769" s="31"/>
    </row>
    <row r="770" spans="1:5" ht="12.75">
      <c r="A770" s="31"/>
      <c r="B770" s="31"/>
      <c r="C770" s="31"/>
      <c r="D770" s="31"/>
      <c r="E770" s="31"/>
    </row>
    <row r="771" spans="1:5" ht="12.75">
      <c r="A771" s="31"/>
      <c r="B771" s="31"/>
      <c r="C771" s="31"/>
      <c r="D771" s="31"/>
      <c r="E771" s="31"/>
    </row>
    <row r="772" spans="1:5" ht="12.75">
      <c r="A772" s="31"/>
      <c r="B772" s="31"/>
      <c r="C772" s="31"/>
      <c r="D772" s="31"/>
      <c r="E772" s="31"/>
    </row>
    <row r="773" spans="1:5" ht="12.75">
      <c r="A773" s="31"/>
      <c r="B773" s="31"/>
      <c r="C773" s="31"/>
      <c r="D773" s="31"/>
      <c r="E773" s="31"/>
    </row>
    <row r="774" spans="1:5" ht="12.75">
      <c r="A774" s="31"/>
      <c r="B774" s="31"/>
      <c r="C774" s="31"/>
      <c r="D774" s="31"/>
      <c r="E774" s="31"/>
    </row>
    <row r="775" spans="1:5" ht="12.75">
      <c r="A775" s="31"/>
      <c r="B775" s="31"/>
      <c r="C775" s="31"/>
      <c r="D775" s="31"/>
      <c r="E775" s="31"/>
    </row>
    <row r="776" spans="1:5" ht="12.75">
      <c r="A776" s="31"/>
      <c r="B776" s="31"/>
      <c r="C776" s="31"/>
      <c r="D776" s="31"/>
      <c r="E776" s="31"/>
    </row>
    <row r="777" spans="1:5" ht="12.75">
      <c r="A777" s="31"/>
      <c r="B777" s="31"/>
      <c r="C777" s="31"/>
      <c r="D777" s="31"/>
      <c r="E777" s="31"/>
    </row>
    <row r="778" spans="1:5" ht="12.75">
      <c r="A778" s="31"/>
      <c r="B778" s="31"/>
      <c r="C778" s="31"/>
      <c r="D778" s="31"/>
      <c r="E778" s="31"/>
    </row>
    <row r="779" spans="1:5" ht="12.75">
      <c r="A779" s="31"/>
      <c r="B779" s="31"/>
      <c r="C779" s="31"/>
      <c r="D779" s="31"/>
      <c r="E779" s="31"/>
    </row>
    <row r="780" spans="1:5" ht="12.75">
      <c r="A780" s="31"/>
      <c r="B780" s="31"/>
      <c r="C780" s="31"/>
      <c r="D780" s="31"/>
      <c r="E780" s="31"/>
    </row>
    <row r="781" spans="1:5" ht="12.75">
      <c r="A781" s="31"/>
      <c r="B781" s="31"/>
      <c r="C781" s="31"/>
      <c r="D781" s="31"/>
      <c r="E781" s="31"/>
    </row>
    <row r="782" spans="1:5" ht="12.75">
      <c r="A782" s="31"/>
      <c r="B782" s="31"/>
      <c r="C782" s="31"/>
      <c r="D782" s="31"/>
      <c r="E782" s="31"/>
    </row>
    <row r="783" spans="1:5" ht="12.75">
      <c r="A783" s="31"/>
      <c r="B783" s="31"/>
      <c r="C783" s="31"/>
      <c r="D783" s="31"/>
      <c r="E783" s="31"/>
    </row>
    <row r="784" spans="1:5" ht="12.75">
      <c r="A784" s="31"/>
      <c r="B784" s="31"/>
      <c r="C784" s="31"/>
      <c r="D784" s="31"/>
      <c r="E784" s="31"/>
    </row>
    <row r="785" spans="1:5" ht="12.75">
      <c r="A785" s="31"/>
      <c r="B785" s="31"/>
      <c r="C785" s="31"/>
      <c r="D785" s="31"/>
      <c r="E785" s="31"/>
    </row>
    <row r="786" spans="1:5" ht="12.75">
      <c r="A786" s="31"/>
      <c r="B786" s="31"/>
      <c r="C786" s="31"/>
      <c r="D786" s="31"/>
      <c r="E786" s="31"/>
    </row>
    <row r="787" spans="1:5" ht="12.75">
      <c r="A787" s="31"/>
      <c r="B787" s="31"/>
      <c r="C787" s="31"/>
      <c r="D787" s="31"/>
      <c r="E787" s="31"/>
    </row>
    <row r="788" spans="1:5" ht="12.75">
      <c r="A788" s="31"/>
      <c r="B788" s="31"/>
      <c r="C788" s="31"/>
      <c r="D788" s="31"/>
      <c r="E788" s="31"/>
    </row>
    <row r="789" spans="1:5" ht="12.75">
      <c r="A789" s="31"/>
      <c r="B789" s="31"/>
      <c r="C789" s="31"/>
      <c r="D789" s="31"/>
      <c r="E789" s="31"/>
    </row>
    <row r="790" spans="1:5" ht="12.75">
      <c r="A790" s="31"/>
      <c r="B790" s="31"/>
      <c r="C790" s="31"/>
      <c r="D790" s="31"/>
      <c r="E790" s="31"/>
    </row>
    <row r="791" spans="1:5" ht="12.75">
      <c r="A791" s="31"/>
      <c r="B791" s="31"/>
      <c r="C791" s="31"/>
      <c r="D791" s="31"/>
      <c r="E791" s="31"/>
    </row>
    <row r="792" spans="1:5" ht="12.75">
      <c r="A792" s="31"/>
      <c r="B792" s="31"/>
      <c r="C792" s="31"/>
      <c r="D792" s="31"/>
      <c r="E792" s="31"/>
    </row>
    <row r="793" spans="1:5" ht="12.75">
      <c r="A793" s="31"/>
      <c r="B793" s="31"/>
      <c r="C793" s="31"/>
      <c r="D793" s="31"/>
      <c r="E793" s="31"/>
    </row>
    <row r="794" spans="1:5" ht="12.75">
      <c r="A794" s="31"/>
      <c r="B794" s="31"/>
      <c r="C794" s="31"/>
      <c r="D794" s="31"/>
      <c r="E794" s="31"/>
    </row>
    <row r="795" spans="1:5" ht="12.75">
      <c r="A795" s="31"/>
      <c r="B795" s="31"/>
      <c r="C795" s="31"/>
      <c r="D795" s="31"/>
      <c r="E795" s="31"/>
    </row>
    <row r="796" spans="1:5" ht="12.75">
      <c r="A796" s="31"/>
      <c r="B796" s="31"/>
      <c r="C796" s="31"/>
      <c r="D796" s="31"/>
      <c r="E796" s="31"/>
    </row>
    <row r="797" spans="1:5" ht="12.75">
      <c r="A797" s="31"/>
      <c r="B797" s="31"/>
      <c r="C797" s="31"/>
      <c r="D797" s="31"/>
      <c r="E797" s="31"/>
    </row>
    <row r="798" spans="1:5" ht="12.75">
      <c r="A798" s="31"/>
      <c r="B798" s="31"/>
      <c r="C798" s="31"/>
      <c r="D798" s="31"/>
      <c r="E798" s="31"/>
    </row>
    <row r="799" spans="1:5" ht="12.75">
      <c r="A799" s="31"/>
      <c r="B799" s="31"/>
      <c r="C799" s="31"/>
      <c r="D799" s="31"/>
      <c r="E799" s="31"/>
    </row>
    <row r="800" spans="1:5" ht="12.75">
      <c r="A800" s="31"/>
      <c r="B800" s="31"/>
      <c r="C800" s="31"/>
      <c r="D800" s="31"/>
      <c r="E800" s="31"/>
    </row>
    <row r="801" spans="1:5" ht="12.75">
      <c r="A801" s="31"/>
      <c r="B801" s="31"/>
      <c r="C801" s="31"/>
      <c r="D801" s="31"/>
      <c r="E801" s="31"/>
    </row>
    <row r="802" spans="1:5" ht="12.75">
      <c r="A802" s="31"/>
      <c r="B802" s="31"/>
      <c r="C802" s="31"/>
      <c r="D802" s="31"/>
      <c r="E802" s="31"/>
    </row>
    <row r="803" spans="1:5" ht="12.75">
      <c r="A803" s="31"/>
      <c r="B803" s="31"/>
      <c r="C803" s="31"/>
      <c r="D803" s="31"/>
      <c r="E803" s="31"/>
    </row>
    <row r="804" spans="1:5" ht="12.75">
      <c r="A804" s="31"/>
      <c r="B804" s="31"/>
      <c r="C804" s="31"/>
      <c r="D804" s="31"/>
      <c r="E804" s="31"/>
    </row>
    <row r="805" spans="1:5" ht="12.75">
      <c r="A805" s="31"/>
      <c r="B805" s="31"/>
      <c r="C805" s="31"/>
      <c r="D805" s="31"/>
      <c r="E805" s="31"/>
    </row>
    <row r="806" spans="1:5" ht="12.75">
      <c r="A806" s="31"/>
      <c r="B806" s="31"/>
      <c r="C806" s="31"/>
      <c r="D806" s="31"/>
      <c r="E806" s="31"/>
    </row>
    <row r="807" spans="1:5" ht="12.75">
      <c r="A807" s="31"/>
      <c r="B807" s="31"/>
      <c r="C807" s="31"/>
      <c r="D807" s="31"/>
      <c r="E807" s="31"/>
    </row>
    <row r="808" spans="1:5" ht="12.75">
      <c r="A808" s="31"/>
      <c r="B808" s="31"/>
      <c r="C808" s="31"/>
      <c r="D808" s="31"/>
      <c r="E808" s="31"/>
    </row>
    <row r="809" spans="1:5" ht="12.75">
      <c r="A809" s="31"/>
      <c r="B809" s="31"/>
      <c r="C809" s="31"/>
      <c r="D809" s="31"/>
      <c r="E809" s="31"/>
    </row>
    <row r="810" spans="1:5" ht="12.75">
      <c r="A810" s="31"/>
      <c r="B810" s="31"/>
      <c r="C810" s="31"/>
      <c r="D810" s="31"/>
      <c r="E810" s="31"/>
    </row>
    <row r="811" spans="1:5" ht="12.75">
      <c r="A811" s="31"/>
      <c r="B811" s="31"/>
      <c r="C811" s="31"/>
      <c r="D811" s="31"/>
      <c r="E811" s="31"/>
    </row>
    <row r="812" spans="1:5" ht="12.75">
      <c r="A812" s="31"/>
      <c r="B812" s="31"/>
      <c r="C812" s="31"/>
      <c r="D812" s="31"/>
      <c r="E812" s="31"/>
    </row>
    <row r="813" spans="1:5" ht="12.75">
      <c r="A813" s="31"/>
      <c r="B813" s="31"/>
      <c r="C813" s="31"/>
      <c r="D813" s="31"/>
      <c r="E813" s="31"/>
    </row>
    <row r="814" spans="1:5" ht="12.75">
      <c r="A814" s="31"/>
      <c r="B814" s="31"/>
      <c r="C814" s="31"/>
      <c r="D814" s="31"/>
      <c r="E814" s="31"/>
    </row>
    <row r="815" spans="1:5" ht="12.75">
      <c r="A815" s="31"/>
      <c r="B815" s="31"/>
      <c r="C815" s="31"/>
      <c r="D815" s="31"/>
      <c r="E815" s="31"/>
    </row>
    <row r="816" spans="1:5" ht="12.75">
      <c r="A816" s="31"/>
      <c r="B816" s="31"/>
      <c r="C816" s="31"/>
      <c r="D816" s="31"/>
      <c r="E816" s="31"/>
    </row>
    <row r="817" spans="1:5" ht="12.75">
      <c r="A817" s="31"/>
      <c r="B817" s="31"/>
      <c r="C817" s="31"/>
      <c r="D817" s="31"/>
      <c r="E817" s="31"/>
    </row>
    <row r="818" spans="1:5" ht="12.75">
      <c r="A818" s="31"/>
      <c r="B818" s="31"/>
      <c r="C818" s="31"/>
      <c r="D818" s="31"/>
      <c r="E818" s="31"/>
    </row>
    <row r="819" spans="1:5" ht="12.75">
      <c r="A819" s="31"/>
      <c r="B819" s="31"/>
      <c r="C819" s="31"/>
      <c r="D819" s="31"/>
      <c r="E819" s="31"/>
    </row>
    <row r="820" spans="1:5" ht="12.75">
      <c r="A820" s="31"/>
      <c r="B820" s="31"/>
      <c r="C820" s="31"/>
      <c r="D820" s="31"/>
      <c r="E820" s="31"/>
    </row>
    <row r="821" spans="1:5" ht="12.75">
      <c r="A821" s="31"/>
      <c r="B821" s="31"/>
      <c r="C821" s="31"/>
      <c r="D821" s="31"/>
      <c r="E821" s="31"/>
    </row>
    <row r="822" spans="1:5" ht="12.75">
      <c r="A822" s="31"/>
      <c r="B822" s="31"/>
      <c r="C822" s="31"/>
      <c r="D822" s="31"/>
      <c r="E822" s="31"/>
    </row>
    <row r="823" spans="1:5" ht="12.75">
      <c r="A823" s="31"/>
      <c r="B823" s="31"/>
      <c r="C823" s="31"/>
      <c r="D823" s="31"/>
      <c r="E823" s="31"/>
    </row>
    <row r="824" spans="1:5" ht="12.75">
      <c r="A824" s="31"/>
      <c r="B824" s="31"/>
      <c r="C824" s="31"/>
      <c r="D824" s="31"/>
      <c r="E824" s="31"/>
    </row>
    <row r="825" spans="1:5" ht="12.75">
      <c r="A825" s="31"/>
      <c r="B825" s="31"/>
      <c r="C825" s="31"/>
      <c r="D825" s="31"/>
      <c r="E825" s="31"/>
    </row>
    <row r="826" spans="1:5" ht="12.75">
      <c r="A826" s="31"/>
      <c r="B826" s="31"/>
      <c r="C826" s="31"/>
      <c r="D826" s="31"/>
      <c r="E826" s="31"/>
    </row>
    <row r="827" spans="1:5" ht="12.75">
      <c r="A827" s="31"/>
      <c r="B827" s="31"/>
      <c r="C827" s="31"/>
      <c r="D827" s="31"/>
      <c r="E827" s="31"/>
    </row>
    <row r="828" spans="1:5" ht="12.75">
      <c r="A828" s="31"/>
      <c r="B828" s="31"/>
      <c r="C828" s="31"/>
      <c r="D828" s="31"/>
      <c r="E828" s="31"/>
    </row>
    <row r="829" spans="1:5" ht="12.75">
      <c r="A829" s="31"/>
      <c r="B829" s="31"/>
      <c r="C829" s="31"/>
      <c r="D829" s="31"/>
      <c r="E829" s="31"/>
    </row>
    <row r="830" spans="1:5" ht="12.75">
      <c r="A830" s="31"/>
      <c r="B830" s="31"/>
      <c r="C830" s="31"/>
      <c r="D830" s="31"/>
      <c r="E830" s="31"/>
    </row>
    <row r="831" spans="1:5" ht="12.75">
      <c r="A831" s="31"/>
      <c r="B831" s="31"/>
      <c r="C831" s="31"/>
      <c r="D831" s="31"/>
      <c r="E831" s="31"/>
    </row>
    <row r="832" spans="1:5" ht="12.75">
      <c r="A832" s="31"/>
      <c r="B832" s="31"/>
      <c r="C832" s="31"/>
      <c r="D832" s="31"/>
      <c r="E832" s="31"/>
    </row>
    <row r="833" spans="1:5" ht="12.75">
      <c r="A833" s="31"/>
      <c r="B833" s="31"/>
      <c r="C833" s="31"/>
      <c r="D833" s="31"/>
      <c r="E833" s="31"/>
    </row>
    <row r="834" spans="1:5" ht="12.75">
      <c r="A834" s="31"/>
      <c r="B834" s="31"/>
      <c r="C834" s="31"/>
      <c r="D834" s="31"/>
      <c r="E834" s="31"/>
    </row>
    <row r="835" spans="1:5" ht="12.75">
      <c r="A835" s="31"/>
      <c r="B835" s="31"/>
      <c r="C835" s="31"/>
      <c r="D835" s="31"/>
      <c r="E835" s="31"/>
    </row>
    <row r="836" spans="1:5" ht="12.75">
      <c r="A836" s="31"/>
      <c r="B836" s="31"/>
      <c r="C836" s="31"/>
      <c r="D836" s="31"/>
      <c r="E836" s="31"/>
    </row>
    <row r="837" spans="1:5" ht="12.75">
      <c r="A837" s="31"/>
      <c r="B837" s="31"/>
      <c r="C837" s="31"/>
      <c r="D837" s="31"/>
      <c r="E837" s="31"/>
    </row>
    <row r="838" spans="1:5" ht="12.75">
      <c r="A838" s="31"/>
      <c r="B838" s="31"/>
      <c r="C838" s="31"/>
      <c r="D838" s="31"/>
      <c r="E838" s="31"/>
    </row>
    <row r="839" spans="1:5" ht="12.75">
      <c r="A839" s="31"/>
      <c r="B839" s="31"/>
      <c r="C839" s="31"/>
      <c r="D839" s="31"/>
      <c r="E839" s="31"/>
    </row>
    <row r="840" spans="1:5" ht="12.75">
      <c r="A840" s="31"/>
      <c r="B840" s="31"/>
      <c r="C840" s="31"/>
      <c r="D840" s="31"/>
      <c r="E840" s="31"/>
    </row>
    <row r="841" spans="1:5" ht="12.75">
      <c r="A841" s="31"/>
      <c r="B841" s="31"/>
      <c r="C841" s="31"/>
      <c r="D841" s="31"/>
      <c r="E841" s="31"/>
    </row>
    <row r="842" spans="1:5" ht="12.75">
      <c r="A842" s="31"/>
      <c r="B842" s="31"/>
      <c r="C842" s="31"/>
      <c r="D842" s="31"/>
      <c r="E842" s="31"/>
    </row>
    <row r="843" spans="1:5" ht="12.75">
      <c r="A843" s="31"/>
      <c r="B843" s="31"/>
      <c r="C843" s="31"/>
      <c r="D843" s="31"/>
      <c r="E843" s="31"/>
    </row>
    <row r="844" spans="1:5" ht="12.75">
      <c r="A844" s="31"/>
      <c r="B844" s="31"/>
      <c r="C844" s="31"/>
      <c r="D844" s="31"/>
      <c r="E844" s="31"/>
    </row>
    <row r="845" spans="1:5" ht="12.75">
      <c r="A845" s="31"/>
      <c r="B845" s="31"/>
      <c r="C845" s="31"/>
      <c r="D845" s="31"/>
      <c r="E845" s="31"/>
    </row>
    <row r="846" spans="1:5" ht="12.75">
      <c r="A846" s="31"/>
      <c r="B846" s="31"/>
      <c r="C846" s="31"/>
      <c r="D846" s="31"/>
      <c r="E846" s="31"/>
    </row>
    <row r="847" spans="1:5" ht="12.75">
      <c r="A847" s="31"/>
      <c r="B847" s="31"/>
      <c r="C847" s="31"/>
      <c r="D847" s="31"/>
      <c r="E847" s="31"/>
    </row>
    <row r="848" spans="1:5" ht="12.75">
      <c r="A848" s="31"/>
      <c r="B848" s="31"/>
      <c r="C848" s="31"/>
      <c r="D848" s="31"/>
      <c r="E848" s="31"/>
    </row>
    <row r="849" spans="1:5" ht="12.75">
      <c r="A849" s="31"/>
      <c r="B849" s="31"/>
      <c r="C849" s="31"/>
      <c r="D849" s="31"/>
      <c r="E849" s="31"/>
    </row>
    <row r="850" spans="1:5" ht="12.75">
      <c r="A850" s="31"/>
      <c r="B850" s="31"/>
      <c r="C850" s="31"/>
      <c r="D850" s="31"/>
      <c r="E850" s="31"/>
    </row>
    <row r="851" spans="1:5" ht="12.75">
      <c r="A851" s="31"/>
      <c r="B851" s="31"/>
      <c r="C851" s="31"/>
      <c r="D851" s="31"/>
      <c r="E851" s="31"/>
    </row>
    <row r="852" spans="1:5" ht="12.75">
      <c r="A852" s="31"/>
      <c r="B852" s="31"/>
      <c r="C852" s="31"/>
      <c r="D852" s="31"/>
      <c r="E852" s="31"/>
    </row>
    <row r="853" spans="1:5" ht="12.75">
      <c r="A853" s="31"/>
      <c r="B853" s="31"/>
      <c r="C853" s="31"/>
      <c r="D853" s="31"/>
      <c r="E853" s="31"/>
    </row>
    <row r="854" spans="1:5" ht="12.75">
      <c r="A854" s="31"/>
      <c r="B854" s="31"/>
      <c r="C854" s="31"/>
      <c r="D854" s="31"/>
      <c r="E854" s="31"/>
    </row>
    <row r="855" spans="1:5" ht="12.75">
      <c r="A855" s="31"/>
      <c r="B855" s="31"/>
      <c r="C855" s="31"/>
      <c r="D855" s="31"/>
      <c r="E855" s="31"/>
    </row>
    <row r="856" spans="1:5" ht="12.75">
      <c r="A856" s="31"/>
      <c r="B856" s="31"/>
      <c r="C856" s="31"/>
      <c r="D856" s="31"/>
      <c r="E856" s="31"/>
    </row>
    <row r="857" spans="1:5" ht="12.75">
      <c r="A857" s="31"/>
      <c r="B857" s="31"/>
      <c r="C857" s="31"/>
      <c r="D857" s="31"/>
      <c r="E857" s="31"/>
    </row>
    <row r="858" spans="1:5" ht="12.75">
      <c r="A858" s="31"/>
      <c r="B858" s="31"/>
      <c r="C858" s="31"/>
      <c r="D858" s="31"/>
      <c r="E858" s="31"/>
    </row>
    <row r="859" spans="1:5" ht="12.75">
      <c r="A859" s="31"/>
      <c r="B859" s="31"/>
      <c r="C859" s="31"/>
      <c r="D859" s="31"/>
      <c r="E859" s="31"/>
    </row>
    <row r="860" spans="1:5" ht="12.75">
      <c r="A860" s="31"/>
      <c r="B860" s="31"/>
      <c r="C860" s="31"/>
      <c r="D860" s="31"/>
      <c r="E860" s="31"/>
    </row>
    <row r="861" spans="1:5" ht="12.75">
      <c r="A861" s="31"/>
      <c r="B861" s="31"/>
      <c r="C861" s="31"/>
      <c r="D861" s="31"/>
      <c r="E861" s="31"/>
    </row>
    <row r="862" spans="1:5" ht="12.75">
      <c r="A862" s="31"/>
      <c r="B862" s="31"/>
      <c r="C862" s="31"/>
      <c r="D862" s="31"/>
      <c r="E862" s="31"/>
    </row>
    <row r="863" spans="1:5" ht="12.75">
      <c r="A863" s="31"/>
      <c r="B863" s="31"/>
      <c r="C863" s="31"/>
      <c r="D863" s="31"/>
      <c r="E863" s="31"/>
    </row>
    <row r="864" spans="1:5" ht="12.75">
      <c r="A864" s="31"/>
      <c r="B864" s="31"/>
      <c r="C864" s="31"/>
      <c r="D864" s="31"/>
      <c r="E864" s="31"/>
    </row>
    <row r="865" spans="1:5" ht="12.75">
      <c r="A865" s="31"/>
      <c r="B865" s="31"/>
      <c r="C865" s="31"/>
      <c r="D865" s="31"/>
      <c r="E865" s="31"/>
    </row>
    <row r="866" spans="1:5" ht="12.75">
      <c r="A866" s="31"/>
      <c r="B866" s="31"/>
      <c r="C866" s="31"/>
      <c r="D866" s="31"/>
      <c r="E866" s="31"/>
    </row>
    <row r="867" spans="1:5" ht="12.75">
      <c r="A867" s="31"/>
      <c r="B867" s="31"/>
      <c r="C867" s="31"/>
      <c r="D867" s="31"/>
      <c r="E867" s="31"/>
    </row>
    <row r="868" spans="1:5" ht="12.75">
      <c r="A868" s="31"/>
      <c r="B868" s="31"/>
      <c r="C868" s="31"/>
      <c r="D868" s="31"/>
      <c r="E868" s="31"/>
    </row>
    <row r="869" spans="1:5" ht="12.75">
      <c r="A869" s="31"/>
      <c r="B869" s="31"/>
      <c r="C869" s="31"/>
      <c r="D869" s="31"/>
      <c r="E869" s="31"/>
    </row>
    <row r="870" spans="1:5" ht="12.75">
      <c r="A870" s="31"/>
      <c r="B870" s="31"/>
      <c r="C870" s="31"/>
      <c r="D870" s="31"/>
      <c r="E870" s="31"/>
    </row>
    <row r="871" spans="1:5" ht="12.75">
      <c r="A871" s="31"/>
      <c r="B871" s="31"/>
      <c r="C871" s="31"/>
      <c r="D871" s="31"/>
      <c r="E871" s="31"/>
    </row>
    <row r="872" spans="1:5" ht="12.75">
      <c r="A872" s="31"/>
      <c r="B872" s="31"/>
      <c r="C872" s="31"/>
      <c r="D872" s="31"/>
      <c r="E872" s="31"/>
    </row>
    <row r="873" spans="1:5" ht="12.75">
      <c r="A873" s="31"/>
      <c r="B873" s="31"/>
      <c r="C873" s="31"/>
      <c r="D873" s="31"/>
      <c r="E873" s="31"/>
    </row>
    <row r="874" spans="1:5" ht="12.75">
      <c r="A874" s="31"/>
      <c r="B874" s="31"/>
      <c r="C874" s="31"/>
      <c r="D874" s="31"/>
      <c r="E874" s="31"/>
    </row>
    <row r="875" spans="1:5" ht="12.75">
      <c r="A875" s="31"/>
      <c r="B875" s="31"/>
      <c r="C875" s="31"/>
      <c r="D875" s="31"/>
      <c r="E875" s="31"/>
    </row>
    <row r="876" spans="1:5" ht="12.75">
      <c r="A876" s="31"/>
      <c r="B876" s="31"/>
      <c r="C876" s="31"/>
      <c r="D876" s="31"/>
      <c r="E876" s="31"/>
    </row>
    <row r="877" spans="1:5" ht="12.75">
      <c r="A877" s="31"/>
      <c r="B877" s="31"/>
      <c r="C877" s="31"/>
      <c r="D877" s="31"/>
      <c r="E877" s="31"/>
    </row>
    <row r="878" spans="1:5" ht="12.75">
      <c r="A878" s="31"/>
      <c r="B878" s="31"/>
      <c r="C878" s="31"/>
      <c r="D878" s="31"/>
      <c r="E878" s="31"/>
    </row>
    <row r="879" spans="1:5" ht="12.75">
      <c r="A879" s="31"/>
      <c r="B879" s="31"/>
      <c r="C879" s="31"/>
      <c r="D879" s="31"/>
      <c r="E879" s="31"/>
    </row>
    <row r="880" spans="1:5" ht="12.75">
      <c r="A880" s="31"/>
      <c r="B880" s="31"/>
      <c r="C880" s="31"/>
      <c r="D880" s="31"/>
      <c r="E880" s="31"/>
    </row>
    <row r="881" spans="1:5" ht="12.75">
      <c r="A881" s="31"/>
      <c r="B881" s="31"/>
      <c r="C881" s="31"/>
      <c r="D881" s="31"/>
      <c r="E881" s="31"/>
    </row>
    <row r="882" spans="1:5" ht="12.75">
      <c r="A882" s="31"/>
      <c r="B882" s="31"/>
      <c r="C882" s="31"/>
      <c r="D882" s="31"/>
      <c r="E882" s="31"/>
    </row>
    <row r="883" spans="1:5" ht="12.75">
      <c r="A883" s="31"/>
      <c r="B883" s="31"/>
      <c r="C883" s="31"/>
      <c r="D883" s="31"/>
      <c r="E883" s="31"/>
    </row>
    <row r="884" spans="1:5" ht="12.75">
      <c r="A884" s="31"/>
      <c r="B884" s="31"/>
      <c r="C884" s="31"/>
      <c r="D884" s="31"/>
      <c r="E884" s="31"/>
    </row>
    <row r="885" spans="1:5" ht="12.75">
      <c r="A885" s="31"/>
      <c r="B885" s="31"/>
      <c r="C885" s="31"/>
      <c r="D885" s="31"/>
      <c r="E885" s="31"/>
    </row>
    <row r="886" spans="1:5" ht="12.75">
      <c r="A886" s="31"/>
      <c r="B886" s="31"/>
      <c r="C886" s="31"/>
      <c r="D886" s="31"/>
      <c r="E886" s="31"/>
    </row>
    <row r="887" spans="1:5" ht="12.75">
      <c r="A887" s="31"/>
      <c r="B887" s="31"/>
      <c r="C887" s="31"/>
      <c r="D887" s="31"/>
      <c r="E887" s="31"/>
    </row>
    <row r="888" spans="1:5" ht="12.75">
      <c r="A888" s="31"/>
      <c r="B888" s="31"/>
      <c r="C888" s="31"/>
      <c r="D888" s="31"/>
      <c r="E888" s="31"/>
    </row>
    <row r="889" spans="1:5" ht="12.75">
      <c r="A889" s="31"/>
      <c r="B889" s="31"/>
      <c r="C889" s="31"/>
      <c r="D889" s="31"/>
      <c r="E889" s="31"/>
    </row>
    <row r="890" spans="1:5" ht="12.75">
      <c r="A890" s="31"/>
      <c r="B890" s="31"/>
      <c r="C890" s="31"/>
      <c r="D890" s="31"/>
      <c r="E890" s="31"/>
    </row>
    <row r="891" spans="1:5" ht="12.75">
      <c r="A891" s="31"/>
      <c r="B891" s="31"/>
      <c r="C891" s="31"/>
      <c r="D891" s="31"/>
      <c r="E891" s="31"/>
    </row>
    <row r="892" spans="1:5" ht="12.75">
      <c r="A892" s="31"/>
      <c r="B892" s="31"/>
      <c r="C892" s="31"/>
      <c r="D892" s="31"/>
      <c r="E892" s="31"/>
    </row>
    <row r="893" spans="1:5" ht="12.75">
      <c r="A893" s="31"/>
      <c r="B893" s="31"/>
      <c r="C893" s="31"/>
      <c r="D893" s="31"/>
      <c r="E893" s="31"/>
    </row>
    <row r="894" spans="1:5" ht="12.75">
      <c r="A894" s="31"/>
      <c r="B894" s="31"/>
      <c r="C894" s="31"/>
      <c r="D894" s="31"/>
      <c r="E894" s="31"/>
    </row>
    <row r="895" spans="1:5" ht="12.75">
      <c r="A895" s="31"/>
      <c r="B895" s="31"/>
      <c r="C895" s="31"/>
      <c r="D895" s="31"/>
      <c r="E895" s="31"/>
    </row>
    <row r="896" spans="1:5" ht="12.75">
      <c r="A896" s="31"/>
      <c r="B896" s="31"/>
      <c r="C896" s="31"/>
      <c r="D896" s="31"/>
      <c r="E896" s="31"/>
    </row>
    <row r="897" spans="1:5" ht="12.75">
      <c r="A897" s="31"/>
      <c r="B897" s="31"/>
      <c r="C897" s="31"/>
      <c r="D897" s="31"/>
      <c r="E897" s="31"/>
    </row>
    <row r="898" spans="1:5" ht="12.75">
      <c r="A898" s="31"/>
      <c r="B898" s="31"/>
      <c r="C898" s="31"/>
      <c r="D898" s="31"/>
      <c r="E898" s="31"/>
    </row>
    <row r="899" spans="1:5" ht="12.75">
      <c r="A899" s="31"/>
      <c r="B899" s="31"/>
      <c r="C899" s="31"/>
      <c r="D899" s="31"/>
      <c r="E899" s="31"/>
    </row>
    <row r="900" spans="1:5" ht="12.75">
      <c r="A900" s="31"/>
      <c r="B900" s="31"/>
      <c r="C900" s="31"/>
      <c r="D900" s="31"/>
      <c r="E900" s="31"/>
    </row>
    <row r="901" spans="1:5" ht="12.75">
      <c r="A901" s="31"/>
      <c r="B901" s="31"/>
      <c r="C901" s="31"/>
      <c r="D901" s="31"/>
      <c r="E901" s="31"/>
    </row>
    <row r="902" spans="1:5" ht="12.75">
      <c r="A902" s="31"/>
      <c r="B902" s="31"/>
      <c r="C902" s="31"/>
      <c r="D902" s="31"/>
      <c r="E902" s="31"/>
    </row>
    <row r="903" spans="1:5" ht="12.75">
      <c r="A903" s="31"/>
      <c r="B903" s="31"/>
      <c r="C903" s="31"/>
      <c r="D903" s="31"/>
      <c r="E903" s="31"/>
    </row>
    <row r="904" spans="1:5" ht="12.75">
      <c r="A904" s="31"/>
      <c r="B904" s="31"/>
      <c r="C904" s="31"/>
      <c r="D904" s="31"/>
      <c r="E904" s="31"/>
    </row>
    <row r="905" spans="1:5" ht="12.75">
      <c r="A905" s="31"/>
      <c r="B905" s="31"/>
      <c r="C905" s="31"/>
      <c r="D905" s="31"/>
      <c r="E905" s="31"/>
    </row>
    <row r="906" spans="1:5" ht="12.75">
      <c r="A906" s="31"/>
      <c r="B906" s="31"/>
      <c r="C906" s="31"/>
      <c r="D906" s="31"/>
      <c r="E906" s="31"/>
    </row>
    <row r="907" spans="1:5" ht="12.75">
      <c r="A907" s="31"/>
      <c r="B907" s="31"/>
      <c r="C907" s="31"/>
      <c r="D907" s="31"/>
      <c r="E907" s="31"/>
    </row>
    <row r="908" spans="1:5" ht="12.75">
      <c r="A908" s="31"/>
      <c r="B908" s="31"/>
      <c r="C908" s="31"/>
      <c r="D908" s="31"/>
      <c r="E908" s="31"/>
    </row>
    <row r="909" spans="1:5" ht="12.75">
      <c r="A909" s="31"/>
      <c r="B909" s="31"/>
      <c r="C909" s="31"/>
      <c r="D909" s="31"/>
      <c r="E909" s="31"/>
    </row>
    <row r="910" spans="1:5" ht="12.75">
      <c r="A910" s="31"/>
      <c r="B910" s="31"/>
      <c r="C910" s="31"/>
      <c r="D910" s="31"/>
      <c r="E910" s="31"/>
    </row>
    <row r="911" spans="1:5" ht="12.75">
      <c r="A911" s="31"/>
      <c r="B911" s="31"/>
      <c r="C911" s="31"/>
      <c r="D911" s="31"/>
      <c r="E911" s="31"/>
    </row>
    <row r="912" spans="1:5" ht="12.75">
      <c r="A912" s="31"/>
      <c r="B912" s="31"/>
      <c r="C912" s="31"/>
      <c r="D912" s="31"/>
      <c r="E912" s="31"/>
    </row>
    <row r="913" spans="1:5" ht="12.75">
      <c r="A913" s="31"/>
      <c r="B913" s="31"/>
      <c r="C913" s="31"/>
      <c r="D913" s="31"/>
      <c r="E913" s="31"/>
    </row>
    <row r="914" spans="1:5" ht="12.75">
      <c r="A914" s="31"/>
      <c r="B914" s="31"/>
      <c r="C914" s="31"/>
      <c r="D914" s="31"/>
      <c r="E914" s="31"/>
    </row>
    <row r="915" spans="1:5" ht="12.75">
      <c r="A915" s="31"/>
      <c r="B915" s="31"/>
      <c r="C915" s="31"/>
      <c r="D915" s="31"/>
      <c r="E915" s="31"/>
    </row>
    <row r="916" spans="1:5" ht="12.75">
      <c r="A916" s="31"/>
      <c r="B916" s="31"/>
      <c r="C916" s="31"/>
      <c r="D916" s="31"/>
      <c r="E916" s="31"/>
    </row>
    <row r="917" spans="1:5" ht="12.75">
      <c r="A917" s="31"/>
      <c r="B917" s="31"/>
      <c r="C917" s="31"/>
      <c r="D917" s="31"/>
      <c r="E917" s="31"/>
    </row>
    <row r="918" spans="1:5" ht="12.75">
      <c r="A918" s="31"/>
      <c r="B918" s="31"/>
      <c r="C918" s="31"/>
      <c r="D918" s="31"/>
      <c r="E918" s="31"/>
    </row>
    <row r="919" spans="1:5" ht="12.75">
      <c r="A919" s="31"/>
      <c r="B919" s="31"/>
      <c r="C919" s="31"/>
      <c r="D919" s="31"/>
      <c r="E919" s="31"/>
    </row>
    <row r="920" spans="1:5" ht="12.75">
      <c r="A920" s="31"/>
      <c r="B920" s="31"/>
      <c r="C920" s="31"/>
      <c r="D920" s="31"/>
      <c r="E920" s="31"/>
    </row>
    <row r="921" spans="1:5" ht="12.75">
      <c r="A921" s="31"/>
      <c r="B921" s="31"/>
      <c r="C921" s="31"/>
      <c r="D921" s="31"/>
      <c r="E921" s="31"/>
    </row>
    <row r="922" spans="1:5" ht="12.75">
      <c r="A922" s="31"/>
      <c r="B922" s="31"/>
      <c r="C922" s="31"/>
      <c r="D922" s="31"/>
      <c r="E922" s="31"/>
    </row>
    <row r="923" spans="1:5" ht="12.75">
      <c r="A923" s="31"/>
      <c r="B923" s="31"/>
      <c r="C923" s="31"/>
      <c r="D923" s="31"/>
      <c r="E923" s="31"/>
    </row>
    <row r="924" spans="1:5" ht="12.75">
      <c r="A924" s="31"/>
      <c r="B924" s="31"/>
      <c r="C924" s="31"/>
      <c r="D924" s="31"/>
      <c r="E924" s="31"/>
    </row>
    <row r="925" spans="1:5" ht="12.75">
      <c r="A925" s="31"/>
      <c r="B925" s="31"/>
      <c r="C925" s="31"/>
      <c r="D925" s="31"/>
      <c r="E925" s="31"/>
    </row>
    <row r="926" spans="1:5" ht="12.75">
      <c r="A926" s="31"/>
      <c r="B926" s="31"/>
      <c r="C926" s="31"/>
      <c r="D926" s="31"/>
      <c r="E926" s="31"/>
    </row>
    <row r="927" spans="1:5" ht="12.75">
      <c r="A927" s="31"/>
      <c r="B927" s="31"/>
      <c r="C927" s="31"/>
      <c r="D927" s="31"/>
      <c r="E927" s="31"/>
    </row>
    <row r="928" spans="1:5" ht="12.75">
      <c r="A928" s="31"/>
      <c r="B928" s="31"/>
      <c r="C928" s="31"/>
      <c r="D928" s="31"/>
      <c r="E928" s="31"/>
    </row>
    <row r="929" spans="1:5" ht="12.75">
      <c r="A929" s="31"/>
      <c r="B929" s="31"/>
      <c r="C929" s="31"/>
      <c r="D929" s="31"/>
      <c r="E929" s="31"/>
    </row>
    <row r="930" spans="1:5" ht="12.75">
      <c r="A930" s="31"/>
      <c r="B930" s="31"/>
      <c r="C930" s="31"/>
      <c r="D930" s="31"/>
      <c r="E930" s="31"/>
    </row>
    <row r="931" spans="1:5" ht="12.75">
      <c r="A931" s="31"/>
      <c r="B931" s="31"/>
      <c r="C931" s="31"/>
      <c r="D931" s="31"/>
      <c r="E931" s="31"/>
    </row>
    <row r="932" spans="1:5" ht="12.75">
      <c r="A932" s="31"/>
      <c r="B932" s="31"/>
      <c r="C932" s="31"/>
      <c r="D932" s="31"/>
      <c r="E932" s="31"/>
    </row>
    <row r="933" spans="1:5" ht="12.75">
      <c r="A933" s="31"/>
      <c r="B933" s="31"/>
      <c r="C933" s="31"/>
      <c r="D933" s="31"/>
      <c r="E933" s="31"/>
    </row>
    <row r="934" spans="1:5" ht="12.75">
      <c r="A934" s="31"/>
      <c r="B934" s="31"/>
      <c r="C934" s="31"/>
      <c r="D934" s="31"/>
      <c r="E934" s="31"/>
    </row>
    <row r="935" spans="1:5" ht="12.75">
      <c r="A935" s="31"/>
      <c r="B935" s="31"/>
      <c r="C935" s="31"/>
      <c r="D935" s="31"/>
      <c r="E935" s="31"/>
    </row>
    <row r="936" spans="1:5" ht="12.75">
      <c r="A936" s="31"/>
      <c r="B936" s="31"/>
      <c r="C936" s="31"/>
      <c r="D936" s="31"/>
      <c r="E936" s="31"/>
    </row>
    <row r="937" spans="1:5" ht="12.75">
      <c r="A937" s="31"/>
      <c r="B937" s="31"/>
      <c r="C937" s="31"/>
      <c r="D937" s="31"/>
      <c r="E937" s="31"/>
    </row>
    <row r="938" spans="1:5" ht="12.75">
      <c r="A938" s="31"/>
      <c r="B938" s="31"/>
      <c r="C938" s="31"/>
      <c r="D938" s="31"/>
      <c r="E938" s="31"/>
    </row>
    <row r="939" spans="1:5" ht="12.75">
      <c r="A939" s="31"/>
      <c r="B939" s="31"/>
      <c r="C939" s="31"/>
      <c r="D939" s="31"/>
      <c r="E939" s="31"/>
    </row>
    <row r="940" spans="1:5" ht="12.75">
      <c r="A940" s="31"/>
      <c r="B940" s="31"/>
      <c r="C940" s="31"/>
      <c r="D940" s="31"/>
      <c r="E940" s="31"/>
    </row>
    <row r="941" spans="1:5" ht="12.75">
      <c r="A941" s="31"/>
      <c r="B941" s="31"/>
      <c r="C941" s="31"/>
      <c r="D941" s="31"/>
      <c r="E941" s="31"/>
    </row>
    <row r="942" spans="1:5" ht="12.75">
      <c r="A942" s="31"/>
      <c r="B942" s="31"/>
      <c r="C942" s="31"/>
      <c r="D942" s="31"/>
      <c r="E942" s="31"/>
    </row>
    <row r="943" spans="1:5" ht="12.75">
      <c r="A943" s="31"/>
      <c r="B943" s="31"/>
      <c r="C943" s="31"/>
      <c r="D943" s="31"/>
      <c r="E943" s="31"/>
    </row>
    <row r="944" spans="1:5" ht="12.75">
      <c r="A944" s="31"/>
      <c r="B944" s="31"/>
      <c r="C944" s="31"/>
      <c r="D944" s="31"/>
      <c r="E944" s="31"/>
    </row>
    <row r="945" spans="1:5" ht="12.75">
      <c r="A945" s="31"/>
      <c r="B945" s="31"/>
      <c r="C945" s="31"/>
      <c r="D945" s="31"/>
      <c r="E945" s="31"/>
    </row>
    <row r="946" spans="1:5" ht="12.75">
      <c r="A946" s="31"/>
      <c r="B946" s="31"/>
      <c r="C946" s="31"/>
      <c r="D946" s="31"/>
      <c r="E946" s="31"/>
    </row>
    <row r="947" spans="1:5" ht="12.75">
      <c r="A947" s="31"/>
      <c r="B947" s="31"/>
      <c r="C947" s="31"/>
      <c r="D947" s="31"/>
      <c r="E947" s="31"/>
    </row>
    <row r="948" spans="1:5" ht="12.75">
      <c r="A948" s="31"/>
      <c r="B948" s="31"/>
      <c r="C948" s="31"/>
      <c r="D948" s="31"/>
      <c r="E948" s="31"/>
    </row>
    <row r="949" spans="1:5" ht="12.75">
      <c r="A949" s="31"/>
      <c r="B949" s="31"/>
      <c r="C949" s="31"/>
      <c r="D949" s="31"/>
      <c r="E949" s="31"/>
    </row>
    <row r="950" spans="1:5" ht="12.75">
      <c r="A950" s="31"/>
      <c r="B950" s="31"/>
      <c r="C950" s="31"/>
      <c r="D950" s="31"/>
      <c r="E950" s="31"/>
    </row>
    <row r="951" spans="1:5" ht="12.75">
      <c r="A951" s="31"/>
      <c r="B951" s="31"/>
      <c r="C951" s="31"/>
      <c r="D951" s="31"/>
      <c r="E951" s="31"/>
    </row>
    <row r="952" spans="1:5" ht="12.75">
      <c r="A952" s="31"/>
      <c r="B952" s="31"/>
      <c r="C952" s="31"/>
      <c r="D952" s="31"/>
      <c r="E952" s="31"/>
    </row>
    <row r="953" spans="1:5" ht="12.75">
      <c r="A953" s="31"/>
      <c r="B953" s="31"/>
      <c r="C953" s="31"/>
      <c r="D953" s="31"/>
      <c r="E953" s="31"/>
    </row>
    <row r="954" spans="1:5" ht="12.75">
      <c r="A954" s="31"/>
      <c r="B954" s="31"/>
      <c r="C954" s="31"/>
      <c r="D954" s="31"/>
      <c r="E954" s="31"/>
    </row>
    <row r="955" spans="1:5" ht="12.75">
      <c r="A955" s="31"/>
      <c r="B955" s="31"/>
      <c r="C955" s="31"/>
      <c r="D955" s="31"/>
      <c r="E955" s="31"/>
    </row>
    <row r="956" spans="1:5" ht="12.75">
      <c r="A956" s="31"/>
      <c r="B956" s="31"/>
      <c r="C956" s="31"/>
      <c r="D956" s="31"/>
      <c r="E956" s="31"/>
    </row>
    <row r="957" spans="1:5" ht="12.75">
      <c r="A957" s="31"/>
      <c r="B957" s="31"/>
      <c r="C957" s="31"/>
      <c r="D957" s="31"/>
      <c r="E957" s="31"/>
    </row>
    <row r="958" spans="1:5" ht="12.75">
      <c r="A958" s="31"/>
      <c r="B958" s="31"/>
      <c r="C958" s="31"/>
      <c r="D958" s="31"/>
      <c r="E958" s="31"/>
    </row>
    <row r="959" spans="1:5" ht="12.75">
      <c r="A959" s="31"/>
      <c r="B959" s="31"/>
      <c r="C959" s="31"/>
      <c r="D959" s="31"/>
      <c r="E959" s="31"/>
    </row>
    <row r="960" spans="1:5" ht="12.75">
      <c r="A960" s="31"/>
      <c r="B960" s="31"/>
      <c r="C960" s="31"/>
      <c r="D960" s="31"/>
      <c r="E960" s="31"/>
    </row>
    <row r="961" spans="1:5" ht="12.75">
      <c r="A961" s="31"/>
      <c r="B961" s="31"/>
      <c r="C961" s="31"/>
      <c r="D961" s="31"/>
      <c r="E961" s="31"/>
    </row>
    <row r="962" spans="1:5" ht="12.75">
      <c r="A962" s="31"/>
      <c r="B962" s="31"/>
      <c r="C962" s="31"/>
      <c r="D962" s="31"/>
      <c r="E962" s="31"/>
    </row>
    <row r="963" spans="1:5" ht="12.75">
      <c r="A963" s="31"/>
      <c r="B963" s="31"/>
      <c r="C963" s="31"/>
      <c r="D963" s="31"/>
      <c r="E963" s="31"/>
    </row>
    <row r="964" spans="1:5" ht="12.75">
      <c r="A964" s="31"/>
      <c r="B964" s="31"/>
      <c r="C964" s="31"/>
      <c r="D964" s="31"/>
      <c r="E964" s="31"/>
    </row>
    <row r="965" spans="1:5" ht="12.75">
      <c r="A965" s="31"/>
      <c r="B965" s="31"/>
      <c r="C965" s="31"/>
      <c r="D965" s="31"/>
      <c r="E965" s="31"/>
    </row>
    <row r="966" spans="1:5" ht="12.75">
      <c r="A966" s="31"/>
      <c r="B966" s="31"/>
      <c r="C966" s="31"/>
      <c r="D966" s="31"/>
      <c r="E966" s="31"/>
    </row>
    <row r="967" spans="1:5" ht="12.75">
      <c r="A967" s="31"/>
      <c r="B967" s="31"/>
      <c r="C967" s="31"/>
      <c r="D967" s="31"/>
      <c r="E967" s="31"/>
    </row>
    <row r="968" spans="1:5" ht="12.75">
      <c r="A968" s="31"/>
      <c r="B968" s="31"/>
      <c r="C968" s="31"/>
      <c r="D968" s="31"/>
      <c r="E968" s="31"/>
    </row>
    <row r="969" spans="1:5" ht="12.75">
      <c r="A969" s="31"/>
      <c r="B969" s="31"/>
      <c r="C969" s="31"/>
      <c r="D969" s="31"/>
      <c r="E969" s="31"/>
    </row>
    <row r="970" spans="1:5" ht="12.75">
      <c r="A970" s="31"/>
      <c r="B970" s="31"/>
      <c r="C970" s="31"/>
      <c r="D970" s="31"/>
      <c r="E970" s="31"/>
    </row>
    <row r="971" spans="1:5" ht="12.75">
      <c r="A971" s="31"/>
      <c r="B971" s="31"/>
      <c r="C971" s="31"/>
      <c r="D971" s="31"/>
      <c r="E971" s="31"/>
    </row>
    <row r="972" spans="1:5" ht="12.75">
      <c r="A972" s="31"/>
      <c r="B972" s="31"/>
      <c r="C972" s="31"/>
      <c r="D972" s="31"/>
      <c r="E972" s="31"/>
    </row>
    <row r="973" spans="1:5" ht="12.75">
      <c r="A973" s="31"/>
      <c r="B973" s="31"/>
      <c r="C973" s="31"/>
      <c r="D973" s="31"/>
      <c r="E973" s="31"/>
    </row>
    <row r="974" spans="1:5" ht="12.75">
      <c r="A974" s="31"/>
      <c r="B974" s="31"/>
      <c r="C974" s="31"/>
      <c r="D974" s="31"/>
      <c r="E974" s="31"/>
    </row>
    <row r="975" spans="1:5" ht="12.75">
      <c r="A975" s="31"/>
      <c r="B975" s="31"/>
      <c r="C975" s="31"/>
      <c r="D975" s="31"/>
      <c r="E975" s="31"/>
    </row>
    <row r="976" spans="1:5" ht="12.75">
      <c r="A976" s="31"/>
      <c r="B976" s="31"/>
      <c r="C976" s="31"/>
      <c r="D976" s="31"/>
      <c r="E976" s="31"/>
    </row>
    <row r="977" spans="1:5" ht="12.75">
      <c r="A977" s="31"/>
      <c r="B977" s="31"/>
      <c r="C977" s="31"/>
      <c r="D977" s="31"/>
      <c r="E977" s="31"/>
    </row>
    <row r="978" spans="1:5" ht="12.75">
      <c r="A978" s="31"/>
      <c r="B978" s="31"/>
      <c r="C978" s="31"/>
      <c r="D978" s="31"/>
      <c r="E978" s="31"/>
    </row>
    <row r="979" spans="1:5" ht="12.75">
      <c r="A979" s="31"/>
      <c r="B979" s="31"/>
      <c r="C979" s="31"/>
      <c r="D979" s="31"/>
      <c r="E979" s="31"/>
    </row>
    <row r="980" spans="1:5" ht="12.75">
      <c r="A980" s="31"/>
      <c r="B980" s="31"/>
      <c r="C980" s="31"/>
      <c r="D980" s="31"/>
      <c r="E980" s="31"/>
    </row>
    <row r="981" spans="1:5" ht="12.75">
      <c r="A981" s="31"/>
      <c r="B981" s="31"/>
      <c r="C981" s="31"/>
      <c r="D981" s="31"/>
      <c r="E981" s="31"/>
    </row>
    <row r="982" spans="1:5" ht="12.75">
      <c r="A982" s="31"/>
      <c r="B982" s="31"/>
      <c r="C982" s="31"/>
      <c r="D982" s="31"/>
      <c r="E982" s="31"/>
    </row>
    <row r="983" spans="1:5" ht="12.75">
      <c r="A983" s="31"/>
      <c r="B983" s="31"/>
      <c r="C983" s="31"/>
      <c r="D983" s="31"/>
      <c r="E983" s="31"/>
    </row>
    <row r="984" spans="1:5" ht="12.75">
      <c r="A984" s="31"/>
      <c r="B984" s="31"/>
      <c r="C984" s="31"/>
      <c r="D984" s="31"/>
      <c r="E984" s="31"/>
    </row>
    <row r="985" spans="1:5" ht="12.75">
      <c r="A985" s="31"/>
      <c r="B985" s="31"/>
      <c r="C985" s="31"/>
      <c r="D985" s="31"/>
      <c r="E985" s="31"/>
    </row>
    <row r="986" spans="1:5" ht="12.75">
      <c r="A986" s="31"/>
      <c r="B986" s="31"/>
      <c r="C986" s="31"/>
      <c r="D986" s="31"/>
      <c r="E986" s="31"/>
    </row>
    <row r="987" spans="1:5" ht="12.75">
      <c r="A987" s="31"/>
      <c r="B987" s="31"/>
      <c r="C987" s="31"/>
      <c r="D987" s="31"/>
      <c r="E987" s="31"/>
    </row>
    <row r="988" spans="1:5" ht="12.75">
      <c r="A988" s="31"/>
      <c r="B988" s="31"/>
      <c r="C988" s="31"/>
      <c r="D988" s="31"/>
      <c r="E988" s="31"/>
    </row>
    <row r="989" spans="1:5" ht="12.75">
      <c r="A989" s="31"/>
      <c r="B989" s="31"/>
      <c r="C989" s="31"/>
      <c r="D989" s="31"/>
      <c r="E989" s="31"/>
    </row>
    <row r="990" spans="1:5" ht="12.75">
      <c r="A990" s="31"/>
      <c r="B990" s="31"/>
      <c r="C990" s="31"/>
      <c r="D990" s="31"/>
      <c r="E990" s="31"/>
    </row>
    <row r="991" spans="1:5" ht="12.75">
      <c r="A991" s="31"/>
      <c r="B991" s="31"/>
      <c r="C991" s="31"/>
      <c r="D991" s="31"/>
      <c r="E991" s="31"/>
    </row>
    <row r="992" spans="1:5" ht="12.75">
      <c r="A992" s="31"/>
      <c r="B992" s="31"/>
      <c r="C992" s="31"/>
      <c r="D992" s="31"/>
      <c r="E992" s="31"/>
    </row>
    <row r="993" spans="1:5" ht="12.75">
      <c r="A993" s="31"/>
      <c r="B993" s="31"/>
      <c r="C993" s="31"/>
      <c r="D993" s="31"/>
      <c r="E993" s="31"/>
    </row>
    <row r="994" spans="1:5" ht="12.75">
      <c r="A994" s="31"/>
      <c r="B994" s="31"/>
      <c r="C994" s="31"/>
      <c r="D994" s="31"/>
      <c r="E994" s="31"/>
    </row>
    <row r="995" spans="1:5" ht="12.75">
      <c r="A995" s="31"/>
      <c r="B995" s="31"/>
      <c r="C995" s="31"/>
      <c r="D995" s="31"/>
      <c r="E995" s="31"/>
    </row>
    <row r="996" spans="1:5" ht="12.75">
      <c r="A996" s="31"/>
      <c r="B996" s="31"/>
      <c r="C996" s="31"/>
      <c r="D996" s="31"/>
      <c r="E996" s="31"/>
    </row>
    <row r="997" spans="1:5" ht="12.75">
      <c r="A997" s="31"/>
      <c r="B997" s="31"/>
      <c r="C997" s="31"/>
      <c r="D997" s="31"/>
      <c r="E997" s="31"/>
    </row>
    <row r="998" spans="1:5" ht="12.75">
      <c r="A998" s="31"/>
      <c r="B998" s="31"/>
      <c r="C998" s="31"/>
      <c r="D998" s="31"/>
      <c r="E998" s="31"/>
    </row>
    <row r="999" spans="1:5" ht="12.75">
      <c r="A999" s="31"/>
      <c r="B999" s="31"/>
      <c r="C999" s="31"/>
      <c r="D999" s="31"/>
      <c r="E999" s="31"/>
    </row>
    <row r="1000" spans="1:5" ht="12.75">
      <c r="A1000" s="31"/>
      <c r="B1000" s="31"/>
      <c r="C1000" s="31"/>
      <c r="D1000" s="31"/>
      <c r="E1000" s="31"/>
    </row>
    <row r="1001" spans="1:5" ht="12.75">
      <c r="A1001" s="31"/>
      <c r="B1001" s="31"/>
      <c r="C1001" s="31"/>
      <c r="D1001" s="31"/>
      <c r="E1001" s="31"/>
    </row>
    <row r="1002" spans="1:5" ht="12.75">
      <c r="A1002" s="31"/>
      <c r="B1002" s="31"/>
      <c r="C1002" s="31"/>
      <c r="D1002" s="31"/>
      <c r="E1002" s="31"/>
    </row>
    <row r="1003" spans="1:5" ht="12.75">
      <c r="A1003" s="31"/>
      <c r="B1003" s="31"/>
      <c r="C1003" s="31"/>
      <c r="D1003" s="31"/>
      <c r="E1003" s="31"/>
    </row>
    <row r="1004" spans="1:5" ht="12.75">
      <c r="A1004" s="31"/>
      <c r="B1004" s="31"/>
      <c r="C1004" s="31"/>
      <c r="D1004" s="31"/>
      <c r="E1004" s="31"/>
    </row>
    <row r="1005" spans="1:5" ht="12.75">
      <c r="A1005" s="31"/>
      <c r="B1005" s="31"/>
      <c r="C1005" s="31"/>
      <c r="D1005" s="31"/>
      <c r="E1005" s="31"/>
    </row>
    <row r="1006" spans="1:5" ht="12.75">
      <c r="A1006" s="31"/>
      <c r="B1006" s="31"/>
      <c r="C1006" s="31"/>
      <c r="D1006" s="31"/>
      <c r="E1006" s="31"/>
    </row>
    <row r="1007" spans="1:5" ht="12.75">
      <c r="A1007" s="31"/>
      <c r="B1007" s="31"/>
      <c r="C1007" s="31"/>
      <c r="D1007" s="31"/>
      <c r="E1007" s="31"/>
    </row>
    <row r="1008" spans="1:5" ht="12.75">
      <c r="A1008" s="31"/>
      <c r="B1008" s="31"/>
      <c r="C1008" s="31"/>
      <c r="D1008" s="31"/>
      <c r="E1008" s="31"/>
    </row>
    <row r="1009" spans="1:5" ht="12.75">
      <c r="A1009" s="31"/>
      <c r="B1009" s="31"/>
      <c r="C1009" s="31"/>
      <c r="D1009" s="31"/>
      <c r="E1009" s="31"/>
    </row>
    <row r="1010" spans="1:5" ht="12.75">
      <c r="A1010" s="31"/>
      <c r="B1010" s="31"/>
      <c r="C1010" s="31"/>
      <c r="D1010" s="31"/>
      <c r="E1010" s="31"/>
    </row>
    <row r="1011" spans="1:5" ht="12.75">
      <c r="A1011" s="31"/>
      <c r="B1011" s="31"/>
      <c r="C1011" s="31"/>
      <c r="D1011" s="31"/>
      <c r="E1011" s="31"/>
    </row>
    <row r="1012" spans="1:5" ht="12.75">
      <c r="A1012" s="31"/>
      <c r="B1012" s="31"/>
      <c r="C1012" s="31"/>
      <c r="D1012" s="31"/>
      <c r="E1012" s="31"/>
    </row>
    <row r="1013" spans="1:5" ht="12.75">
      <c r="A1013" s="31"/>
      <c r="B1013" s="31"/>
      <c r="C1013" s="31"/>
      <c r="D1013" s="31"/>
      <c r="E1013" s="31"/>
    </row>
    <row r="1014" spans="1:5" ht="12.75">
      <c r="A1014" s="31"/>
      <c r="B1014" s="31"/>
      <c r="C1014" s="31"/>
      <c r="D1014" s="31"/>
      <c r="E1014" s="31"/>
    </row>
    <row r="1015" spans="1:5" ht="12.75">
      <c r="A1015" s="31"/>
      <c r="B1015" s="31"/>
      <c r="C1015" s="31"/>
      <c r="D1015" s="31"/>
      <c r="E1015" s="31"/>
    </row>
    <row r="1016" spans="1:5" ht="12.75">
      <c r="A1016" s="31"/>
      <c r="B1016" s="31"/>
      <c r="C1016" s="31"/>
      <c r="D1016" s="31"/>
      <c r="E1016" s="31"/>
    </row>
    <row r="1017" spans="1:5" ht="12.75">
      <c r="A1017" s="31"/>
      <c r="B1017" s="31"/>
      <c r="C1017" s="31"/>
      <c r="D1017" s="31"/>
      <c r="E1017" s="31"/>
    </row>
    <row r="1018" spans="1:5" ht="12.75">
      <c r="A1018" s="31"/>
      <c r="B1018" s="31"/>
      <c r="C1018" s="31"/>
      <c r="D1018" s="31"/>
      <c r="E1018" s="31"/>
    </row>
    <row r="1019" spans="1:5" ht="12.75">
      <c r="A1019" s="31"/>
      <c r="B1019" s="31"/>
      <c r="C1019" s="31"/>
      <c r="D1019" s="31"/>
      <c r="E1019" s="31"/>
    </row>
    <row r="1020" spans="1:5" ht="12.75">
      <c r="A1020" s="31"/>
      <c r="B1020" s="31"/>
      <c r="C1020" s="31"/>
      <c r="D1020" s="31"/>
      <c r="E1020" s="31"/>
    </row>
    <row r="1021" spans="1:5" ht="12.75">
      <c r="A1021" s="31"/>
      <c r="B1021" s="31"/>
      <c r="C1021" s="31"/>
      <c r="D1021" s="31"/>
      <c r="E1021" s="31"/>
    </row>
    <row r="1022" spans="1:5" ht="12.75">
      <c r="A1022" s="31"/>
      <c r="B1022" s="31"/>
      <c r="C1022" s="31"/>
      <c r="D1022" s="31"/>
      <c r="E1022" s="31"/>
    </row>
    <row r="1023" spans="1:5" ht="12.75">
      <c r="A1023" s="31"/>
      <c r="B1023" s="31"/>
      <c r="C1023" s="31"/>
      <c r="D1023" s="31"/>
      <c r="E1023" s="31"/>
    </row>
    <row r="1024" spans="1:5" ht="12.75">
      <c r="A1024" s="31"/>
      <c r="B1024" s="31"/>
      <c r="C1024" s="31"/>
      <c r="D1024" s="31"/>
      <c r="E1024" s="31"/>
    </row>
    <row r="1025" spans="1:5" ht="12.75">
      <c r="A1025" s="31"/>
      <c r="B1025" s="31"/>
      <c r="C1025" s="31"/>
      <c r="D1025" s="31"/>
      <c r="E1025" s="31"/>
    </row>
    <row r="1026" spans="1:5" ht="12.75">
      <c r="A1026" s="31"/>
      <c r="B1026" s="31"/>
      <c r="C1026" s="31"/>
      <c r="D1026" s="31"/>
      <c r="E1026" s="31"/>
    </row>
    <row r="1027" spans="1:5" ht="12.75">
      <c r="A1027" s="31"/>
      <c r="B1027" s="31"/>
      <c r="C1027" s="31"/>
      <c r="D1027" s="31"/>
      <c r="E1027" s="31"/>
    </row>
    <row r="1028" spans="1:5" ht="12.75">
      <c r="A1028" s="31"/>
      <c r="B1028" s="31"/>
      <c r="C1028" s="31"/>
      <c r="D1028" s="31"/>
      <c r="E1028" s="31"/>
    </row>
    <row r="1029" spans="1:5" ht="12.75">
      <c r="A1029" s="31"/>
      <c r="B1029" s="31"/>
      <c r="C1029" s="31"/>
      <c r="D1029" s="31"/>
      <c r="E1029" s="31"/>
    </row>
    <row r="1030" spans="1:5" ht="12.75">
      <c r="A1030" s="31"/>
      <c r="B1030" s="31"/>
      <c r="C1030" s="31"/>
      <c r="D1030" s="31"/>
      <c r="E1030" s="31"/>
    </row>
    <row r="1031" spans="1:5" ht="12.75">
      <c r="A1031" s="31"/>
      <c r="B1031" s="31"/>
      <c r="C1031" s="31"/>
      <c r="D1031" s="31"/>
      <c r="E1031" s="31"/>
    </row>
    <row r="1032" spans="1:5" ht="12.75">
      <c r="A1032" s="31"/>
      <c r="B1032" s="31"/>
      <c r="C1032" s="31"/>
      <c r="D1032" s="31"/>
      <c r="E1032" s="31"/>
    </row>
    <row r="1033" spans="1:5" ht="12.75">
      <c r="A1033" s="31"/>
      <c r="B1033" s="31"/>
      <c r="C1033" s="31"/>
      <c r="D1033" s="31"/>
      <c r="E1033" s="31"/>
    </row>
    <row r="1034" spans="1:5" ht="12.75">
      <c r="A1034" s="31"/>
      <c r="B1034" s="31"/>
      <c r="C1034" s="31"/>
      <c r="D1034" s="31"/>
      <c r="E1034" s="31"/>
    </row>
    <row r="1035" spans="1:5" ht="12.75">
      <c r="A1035" s="31"/>
      <c r="B1035" s="31"/>
      <c r="C1035" s="31"/>
      <c r="D1035" s="31"/>
      <c r="E1035" s="31"/>
    </row>
    <row r="1036" spans="1:5" ht="12.75">
      <c r="A1036" s="31"/>
      <c r="B1036" s="31"/>
      <c r="C1036" s="31"/>
      <c r="D1036" s="31"/>
      <c r="E1036" s="31"/>
    </row>
    <row r="1037" spans="1:5" ht="12.75">
      <c r="A1037" s="31"/>
      <c r="B1037" s="31"/>
      <c r="C1037" s="31"/>
      <c r="D1037" s="31"/>
      <c r="E1037" s="31"/>
    </row>
    <row r="1038" spans="1:5" ht="12.75">
      <c r="A1038" s="31"/>
      <c r="B1038" s="31"/>
      <c r="C1038" s="31"/>
      <c r="D1038" s="31"/>
      <c r="E1038" s="31"/>
    </row>
    <row r="1039" spans="1:5" ht="12.75">
      <c r="A1039" s="31"/>
      <c r="B1039" s="31"/>
      <c r="C1039" s="31"/>
      <c r="D1039" s="31"/>
      <c r="E1039" s="31"/>
    </row>
    <row r="1040" spans="1:5" ht="12.75">
      <c r="A1040" s="31"/>
      <c r="B1040" s="31"/>
      <c r="C1040" s="31"/>
      <c r="D1040" s="31"/>
      <c r="E1040" s="31"/>
    </row>
    <row r="1041" spans="1:5" ht="12.75">
      <c r="A1041" s="31"/>
      <c r="B1041" s="31"/>
      <c r="C1041" s="31"/>
      <c r="D1041" s="31"/>
      <c r="E1041" s="31"/>
    </row>
    <row r="1042" spans="1:5" ht="12.75">
      <c r="A1042" s="31"/>
      <c r="B1042" s="31"/>
      <c r="C1042" s="31"/>
      <c r="D1042" s="31"/>
      <c r="E1042" s="31"/>
    </row>
    <row r="1043" spans="1:5" ht="12.75">
      <c r="A1043" s="31"/>
      <c r="B1043" s="31"/>
      <c r="C1043" s="31"/>
      <c r="D1043" s="31"/>
      <c r="E1043" s="31"/>
    </row>
    <row r="1044" spans="1:5" ht="12.75">
      <c r="A1044" s="31"/>
      <c r="B1044" s="31"/>
      <c r="C1044" s="31"/>
      <c r="D1044" s="31"/>
      <c r="E1044" s="31"/>
    </row>
    <row r="1045" spans="1:5" ht="12.75">
      <c r="A1045" s="31"/>
      <c r="B1045" s="31"/>
      <c r="C1045" s="31"/>
      <c r="D1045" s="31"/>
      <c r="E1045" s="31"/>
    </row>
    <row r="1046" spans="1:5" ht="12.75">
      <c r="A1046" s="31"/>
      <c r="B1046" s="31"/>
      <c r="C1046" s="31"/>
      <c r="D1046" s="31"/>
      <c r="E1046" s="31"/>
    </row>
    <row r="1047" spans="1:5" ht="12.75">
      <c r="A1047" s="31"/>
      <c r="B1047" s="31"/>
      <c r="C1047" s="31"/>
      <c r="D1047" s="31"/>
      <c r="E1047" s="31"/>
    </row>
    <row r="1048" spans="1:5" ht="12.75">
      <c r="A1048" s="31"/>
      <c r="B1048" s="31"/>
      <c r="C1048" s="31"/>
      <c r="D1048" s="31"/>
      <c r="E1048" s="31"/>
    </row>
    <row r="1049" spans="1:5" ht="12.75">
      <c r="A1049" s="31"/>
      <c r="B1049" s="31"/>
      <c r="C1049" s="31"/>
      <c r="D1049" s="31"/>
      <c r="E1049" s="31"/>
    </row>
    <row r="1050" spans="1:5" ht="12.75">
      <c r="A1050" s="31"/>
      <c r="B1050" s="31"/>
      <c r="C1050" s="31"/>
      <c r="D1050" s="31"/>
      <c r="E1050" s="31"/>
    </row>
    <row r="1051" spans="1:5" ht="12.75">
      <c r="A1051" s="31"/>
      <c r="B1051" s="31"/>
      <c r="C1051" s="31"/>
      <c r="D1051" s="31"/>
      <c r="E1051" s="31"/>
    </row>
    <row r="1052" spans="1:5" ht="12.75">
      <c r="A1052" s="31"/>
      <c r="B1052" s="31"/>
      <c r="C1052" s="31"/>
      <c r="D1052" s="31"/>
      <c r="E1052" s="31"/>
    </row>
    <row r="1053" spans="1:5" ht="12.75">
      <c r="A1053" s="31"/>
      <c r="B1053" s="31"/>
      <c r="C1053" s="31"/>
      <c r="D1053" s="31"/>
      <c r="E1053" s="31"/>
    </row>
    <row r="1054" spans="1:5" ht="12.75">
      <c r="A1054" s="31"/>
      <c r="B1054" s="31"/>
      <c r="C1054" s="31"/>
      <c r="D1054" s="31"/>
      <c r="E1054" s="31"/>
    </row>
    <row r="1055" spans="1:5" ht="12.75">
      <c r="A1055" s="31"/>
      <c r="B1055" s="31"/>
      <c r="C1055" s="31"/>
      <c r="D1055" s="31"/>
      <c r="E1055" s="31"/>
    </row>
    <row r="1056" spans="1:5" ht="12.75">
      <c r="A1056" s="31"/>
      <c r="B1056" s="31"/>
      <c r="C1056" s="31"/>
      <c r="D1056" s="31"/>
      <c r="E1056" s="31"/>
    </row>
    <row r="1057" spans="1:5" ht="12.75">
      <c r="A1057" s="31"/>
      <c r="B1057" s="31"/>
      <c r="C1057" s="31"/>
      <c r="D1057" s="31"/>
      <c r="E1057" s="31"/>
    </row>
    <row r="1058" spans="1:5" ht="12.75">
      <c r="A1058" s="31"/>
      <c r="B1058" s="31"/>
      <c r="C1058" s="31"/>
      <c r="D1058" s="31"/>
      <c r="E1058" s="31"/>
    </row>
    <row r="1059" spans="1:5" ht="12.75">
      <c r="A1059" s="31"/>
      <c r="B1059" s="31"/>
      <c r="C1059" s="31"/>
      <c r="D1059" s="31"/>
      <c r="E1059" s="31"/>
    </row>
    <row r="1060" spans="1:5" ht="12.75">
      <c r="A1060" s="31"/>
      <c r="B1060" s="31"/>
      <c r="C1060" s="31"/>
      <c r="D1060" s="31"/>
      <c r="E1060" s="31"/>
    </row>
    <row r="1061" spans="1:5" ht="12.75">
      <c r="A1061" s="31"/>
      <c r="B1061" s="31"/>
      <c r="C1061" s="31"/>
      <c r="D1061" s="31"/>
      <c r="E1061" s="31"/>
    </row>
    <row r="1062" spans="1:5" ht="12.75">
      <c r="A1062" s="31"/>
      <c r="B1062" s="31"/>
      <c r="C1062" s="31"/>
      <c r="D1062" s="31"/>
      <c r="E1062" s="31"/>
    </row>
    <row r="1063" spans="1:5" ht="12.75">
      <c r="A1063" s="31"/>
      <c r="B1063" s="31"/>
      <c r="C1063" s="31"/>
      <c r="D1063" s="31"/>
      <c r="E1063" s="31"/>
    </row>
    <row r="1064" spans="1:5" ht="12.75">
      <c r="A1064" s="31"/>
      <c r="B1064" s="31"/>
      <c r="C1064" s="31"/>
      <c r="D1064" s="31"/>
      <c r="E1064" s="31"/>
    </row>
    <row r="1065" spans="1:5" ht="12.75">
      <c r="A1065" s="31"/>
      <c r="B1065" s="31"/>
      <c r="C1065" s="31"/>
      <c r="D1065" s="31"/>
      <c r="E1065" s="31"/>
    </row>
    <row r="1066" spans="1:5" ht="12.75">
      <c r="A1066" s="31"/>
      <c r="B1066" s="31"/>
      <c r="C1066" s="31"/>
      <c r="D1066" s="31"/>
      <c r="E1066" s="31"/>
    </row>
    <row r="1067" spans="1:5" ht="12.75">
      <c r="A1067" s="31"/>
      <c r="B1067" s="31"/>
      <c r="C1067" s="31"/>
      <c r="D1067" s="31"/>
      <c r="E1067" s="31"/>
    </row>
    <row r="1068" spans="1:5" ht="12.75">
      <c r="A1068" s="31"/>
      <c r="B1068" s="31"/>
      <c r="C1068" s="31"/>
      <c r="D1068" s="31"/>
      <c r="E1068" s="31"/>
    </row>
    <row r="1069" spans="1:5" ht="12.75">
      <c r="A1069" s="31"/>
      <c r="B1069" s="31"/>
      <c r="C1069" s="31"/>
      <c r="D1069" s="31"/>
      <c r="E1069" s="31"/>
    </row>
    <row r="1070" spans="1:5" ht="12.75">
      <c r="A1070" s="31"/>
      <c r="B1070" s="31"/>
      <c r="C1070" s="31"/>
      <c r="D1070" s="31"/>
      <c r="E1070" s="31"/>
    </row>
    <row r="1071" spans="1:5" ht="12.75">
      <c r="A1071" s="31"/>
      <c r="B1071" s="31"/>
      <c r="C1071" s="31"/>
      <c r="D1071" s="31"/>
      <c r="E1071" s="31"/>
    </row>
    <row r="1072" spans="1:5" ht="12.75">
      <c r="A1072" s="31"/>
      <c r="B1072" s="31"/>
      <c r="C1072" s="31"/>
      <c r="D1072" s="31"/>
      <c r="E1072" s="31"/>
    </row>
    <row r="1073" spans="1:5" ht="12.75">
      <c r="A1073" s="31"/>
      <c r="B1073" s="31"/>
      <c r="C1073" s="31"/>
      <c r="D1073" s="31"/>
      <c r="E1073" s="31"/>
    </row>
    <row r="1074" spans="1:5" ht="12.75">
      <c r="A1074" s="31"/>
      <c r="B1074" s="31"/>
      <c r="C1074" s="31"/>
      <c r="D1074" s="31"/>
      <c r="E1074" s="31"/>
    </row>
    <row r="1075" spans="1:5" ht="12.75">
      <c r="A1075" s="31"/>
      <c r="B1075" s="31"/>
      <c r="C1075" s="31"/>
      <c r="D1075" s="31"/>
      <c r="E1075" s="31"/>
    </row>
    <row r="1076" spans="1:5" ht="12.75">
      <c r="A1076" s="31"/>
      <c r="B1076" s="31"/>
      <c r="C1076" s="31"/>
      <c r="D1076" s="31"/>
      <c r="E1076" s="31"/>
    </row>
    <row r="1077" spans="1:5" ht="12.75">
      <c r="A1077" s="31"/>
      <c r="B1077" s="31"/>
      <c r="C1077" s="31"/>
      <c r="D1077" s="31"/>
      <c r="E1077" s="31"/>
    </row>
    <row r="1078" spans="1:5" ht="12.75">
      <c r="A1078" s="31"/>
      <c r="B1078" s="31"/>
      <c r="C1078" s="31"/>
      <c r="D1078" s="31"/>
      <c r="E1078" s="31"/>
    </row>
    <row r="1079" spans="1:5" ht="12.75">
      <c r="A1079" s="31"/>
      <c r="B1079" s="31"/>
      <c r="C1079" s="31"/>
      <c r="D1079" s="31"/>
      <c r="E1079" s="31"/>
    </row>
    <row r="1080" spans="1:5" ht="12.75">
      <c r="A1080" s="31"/>
      <c r="B1080" s="31"/>
      <c r="C1080" s="31"/>
      <c r="D1080" s="31"/>
      <c r="E1080" s="31"/>
    </row>
    <row r="1081" spans="1:5" ht="12.75">
      <c r="A1081" s="31"/>
      <c r="B1081" s="31"/>
      <c r="C1081" s="31"/>
      <c r="D1081" s="31"/>
      <c r="E1081" s="31"/>
    </row>
    <row r="1082" spans="1:5" ht="12.75">
      <c r="A1082" s="31"/>
      <c r="B1082" s="31"/>
      <c r="C1082" s="31"/>
      <c r="D1082" s="31"/>
      <c r="E1082" s="31"/>
    </row>
    <row r="1083" spans="1:5" ht="12.75">
      <c r="A1083" s="31"/>
      <c r="B1083" s="31"/>
      <c r="C1083" s="31"/>
      <c r="D1083" s="31"/>
      <c r="E1083" s="31"/>
    </row>
    <row r="1084" spans="1:5" ht="12.75">
      <c r="A1084" s="31"/>
      <c r="B1084" s="31"/>
      <c r="C1084" s="31"/>
      <c r="D1084" s="31"/>
      <c r="E1084" s="31"/>
    </row>
    <row r="1085" spans="1:5" ht="12.75">
      <c r="A1085" s="31"/>
      <c r="B1085" s="31"/>
      <c r="C1085" s="31"/>
      <c r="D1085" s="31"/>
      <c r="E1085" s="31"/>
    </row>
    <row r="1086" spans="1:5" ht="12.75">
      <c r="A1086" s="31"/>
      <c r="B1086" s="31"/>
      <c r="C1086" s="31"/>
      <c r="D1086" s="31"/>
      <c r="E1086" s="31"/>
    </row>
    <row r="1087" spans="1:5" ht="12.75">
      <c r="A1087" s="31"/>
      <c r="B1087" s="31"/>
      <c r="C1087" s="31"/>
      <c r="D1087" s="31"/>
      <c r="E1087" s="31"/>
    </row>
    <row r="1088" spans="1:5" ht="12.75">
      <c r="A1088" s="31"/>
      <c r="B1088" s="31"/>
      <c r="C1088" s="31"/>
      <c r="D1088" s="31"/>
      <c r="E1088" s="31"/>
    </row>
    <row r="1089" spans="1:5" ht="12.75">
      <c r="A1089" s="31"/>
      <c r="B1089" s="31"/>
      <c r="C1089" s="31"/>
      <c r="D1089" s="31"/>
      <c r="E1089" s="31"/>
    </row>
    <row r="1090" spans="1:5" ht="12.75">
      <c r="A1090" s="31"/>
      <c r="B1090" s="31"/>
      <c r="C1090" s="31"/>
      <c r="D1090" s="31"/>
      <c r="E1090" s="31"/>
    </row>
    <row r="1091" spans="1:5" ht="12.75">
      <c r="A1091" s="31"/>
      <c r="B1091" s="31"/>
      <c r="C1091" s="31"/>
      <c r="D1091" s="31"/>
      <c r="E1091" s="31"/>
    </row>
    <row r="1092" spans="1:5" ht="12.75">
      <c r="A1092" s="31"/>
      <c r="B1092" s="31"/>
      <c r="C1092" s="31"/>
      <c r="D1092" s="31"/>
      <c r="E1092" s="31"/>
    </row>
    <row r="1093" spans="1:5" ht="12.75">
      <c r="A1093" s="31"/>
      <c r="B1093" s="31"/>
      <c r="C1093" s="31"/>
      <c r="D1093" s="31"/>
      <c r="E1093" s="31"/>
    </row>
    <row r="1094" spans="1:5" ht="12.75">
      <c r="A1094" s="31"/>
      <c r="B1094" s="31"/>
      <c r="C1094" s="31"/>
      <c r="D1094" s="31"/>
      <c r="E1094" s="31"/>
    </row>
    <row r="1095" spans="1:5" ht="12.75">
      <c r="A1095" s="31"/>
      <c r="B1095" s="31"/>
      <c r="C1095" s="31"/>
      <c r="D1095" s="31"/>
      <c r="E1095" s="31"/>
    </row>
    <row r="1096" spans="1:5" ht="12.75">
      <c r="A1096" s="31"/>
      <c r="B1096" s="31"/>
      <c r="C1096" s="31"/>
      <c r="D1096" s="31"/>
      <c r="E1096" s="31"/>
    </row>
    <row r="1097" spans="1:5" ht="12.75">
      <c r="A1097" s="31"/>
      <c r="B1097" s="31"/>
      <c r="C1097" s="31"/>
      <c r="D1097" s="31"/>
      <c r="E1097" s="31"/>
    </row>
    <row r="1098" spans="1:5" ht="12.75">
      <c r="A1098" s="31"/>
      <c r="B1098" s="31"/>
      <c r="C1098" s="31"/>
      <c r="D1098" s="31"/>
      <c r="E1098" s="31"/>
    </row>
    <row r="1099" spans="1:5" ht="12.75">
      <c r="A1099" s="31"/>
      <c r="B1099" s="31"/>
      <c r="C1099" s="31"/>
      <c r="D1099" s="31"/>
      <c r="E1099" s="31"/>
    </row>
    <row r="1100" spans="1:5" ht="12.75">
      <c r="A1100" s="31"/>
      <c r="B1100" s="31"/>
      <c r="C1100" s="31"/>
      <c r="D1100" s="31"/>
      <c r="E1100" s="31"/>
    </row>
    <row r="1101" spans="1:5" ht="12.75">
      <c r="A1101" s="31"/>
      <c r="B1101" s="31"/>
      <c r="C1101" s="31"/>
      <c r="D1101" s="31"/>
      <c r="E1101" s="31"/>
    </row>
    <row r="1102" spans="1:5" ht="12.75">
      <c r="A1102" s="31"/>
      <c r="B1102" s="31"/>
      <c r="C1102" s="31"/>
      <c r="D1102" s="31"/>
      <c r="E1102" s="31"/>
    </row>
    <row r="1103" spans="1:5" ht="12.75">
      <c r="A1103" s="31"/>
      <c r="B1103" s="31"/>
      <c r="C1103" s="31"/>
      <c r="D1103" s="31"/>
      <c r="E1103" s="31"/>
    </row>
    <row r="1104" spans="1:5" ht="12.75">
      <c r="A1104" s="31"/>
      <c r="B1104" s="31"/>
      <c r="C1104" s="31"/>
      <c r="D1104" s="31"/>
      <c r="E1104" s="31"/>
    </row>
    <row r="1105" spans="1:5" ht="12.75">
      <c r="A1105" s="31"/>
      <c r="B1105" s="31"/>
      <c r="C1105" s="31"/>
      <c r="D1105" s="31"/>
      <c r="E1105" s="31"/>
    </row>
    <row r="1106" spans="1:5" ht="12.75">
      <c r="A1106" s="31"/>
      <c r="B1106" s="31"/>
      <c r="C1106" s="31"/>
      <c r="D1106" s="31"/>
      <c r="E1106" s="31"/>
    </row>
    <row r="1107" spans="1:5" ht="12.75">
      <c r="A1107" s="31"/>
      <c r="B1107" s="31"/>
      <c r="C1107" s="31"/>
      <c r="D1107" s="31"/>
      <c r="E1107" s="31"/>
    </row>
    <row r="1108" spans="1:5" ht="12.75">
      <c r="A1108" s="31"/>
      <c r="B1108" s="31"/>
      <c r="C1108" s="31"/>
      <c r="D1108" s="31"/>
      <c r="E1108" s="31"/>
    </row>
    <row r="1109" spans="1:5" ht="12.75">
      <c r="A1109" s="31"/>
      <c r="B1109" s="31"/>
      <c r="C1109" s="31"/>
      <c r="D1109" s="31"/>
      <c r="E1109" s="31"/>
    </row>
    <row r="1110" spans="1:5" ht="12.75">
      <c r="A1110" s="31"/>
      <c r="B1110" s="31"/>
      <c r="C1110" s="31"/>
      <c r="D1110" s="31"/>
      <c r="E1110" s="31"/>
    </row>
    <row r="1111" spans="1:5" ht="12.75">
      <c r="A1111" s="31"/>
      <c r="B1111" s="31"/>
      <c r="C1111" s="31"/>
      <c r="D1111" s="31"/>
      <c r="E1111" s="31"/>
    </row>
    <row r="1112" spans="1:5" ht="12.75">
      <c r="A1112" s="31"/>
      <c r="B1112" s="31"/>
      <c r="C1112" s="31"/>
      <c r="D1112" s="31"/>
      <c r="E1112" s="31"/>
    </row>
    <row r="1113" spans="1:5" ht="12.75">
      <c r="A1113" s="31"/>
      <c r="B1113" s="31"/>
      <c r="C1113" s="31"/>
      <c r="D1113" s="31"/>
      <c r="E1113" s="31"/>
    </row>
    <row r="1114" spans="1:5" ht="12.75">
      <c r="A1114" s="31"/>
      <c r="B1114" s="31"/>
      <c r="C1114" s="31"/>
      <c r="D1114" s="31"/>
      <c r="E1114" s="31"/>
    </row>
    <row r="1115" spans="1:5" ht="12.75">
      <c r="A1115" s="31"/>
      <c r="B1115" s="31"/>
      <c r="C1115" s="31"/>
      <c r="D1115" s="31"/>
      <c r="E1115" s="31"/>
    </row>
    <row r="1116" spans="1:5" ht="12.75">
      <c r="A1116" s="31"/>
      <c r="B1116" s="31"/>
      <c r="C1116" s="31"/>
      <c r="D1116" s="31"/>
      <c r="E1116" s="31"/>
    </row>
    <row r="1117" spans="1:5" ht="12.75">
      <c r="A1117" s="31"/>
      <c r="B1117" s="31"/>
      <c r="C1117" s="31"/>
      <c r="D1117" s="31"/>
      <c r="E1117" s="31"/>
    </row>
    <row r="1118" spans="1:5" ht="12.75">
      <c r="A1118" s="31"/>
      <c r="B1118" s="31"/>
      <c r="C1118" s="31"/>
      <c r="D1118" s="31"/>
      <c r="E1118" s="31"/>
    </row>
    <row r="1119" spans="1:5" ht="12.75">
      <c r="A1119" s="31"/>
      <c r="B1119" s="31"/>
      <c r="C1119" s="31"/>
      <c r="D1119" s="31"/>
      <c r="E1119" s="31"/>
    </row>
    <row r="1120" spans="1:5" ht="12.75">
      <c r="A1120" s="31"/>
      <c r="B1120" s="31"/>
      <c r="C1120" s="31"/>
      <c r="D1120" s="31"/>
      <c r="E1120" s="31"/>
    </row>
    <row r="1121" spans="1:5" ht="12.75">
      <c r="A1121" s="31"/>
      <c r="B1121" s="31"/>
      <c r="C1121" s="31"/>
      <c r="D1121" s="31"/>
      <c r="E1121" s="31"/>
    </row>
    <row r="1122" spans="1:5" ht="12.75">
      <c r="A1122" s="31"/>
      <c r="B1122" s="31"/>
      <c r="C1122" s="31"/>
      <c r="D1122" s="31"/>
      <c r="E1122" s="31"/>
    </row>
    <row r="1123" spans="1:5" ht="12.75">
      <c r="A1123" s="31"/>
      <c r="B1123" s="31"/>
      <c r="C1123" s="31"/>
      <c r="D1123" s="31"/>
      <c r="E1123" s="31"/>
    </row>
    <row r="1124" spans="1:5" ht="12.75">
      <c r="A1124" s="31"/>
      <c r="B1124" s="31"/>
      <c r="C1124" s="31"/>
      <c r="D1124" s="31"/>
      <c r="E1124" s="31"/>
    </row>
    <row r="1125" spans="1:5" ht="12.75">
      <c r="A1125" s="31"/>
      <c r="B1125" s="31"/>
      <c r="C1125" s="31"/>
      <c r="D1125" s="31"/>
      <c r="E1125" s="31"/>
    </row>
    <row r="1126" spans="1:5" ht="12.75">
      <c r="A1126" s="31"/>
      <c r="B1126" s="31"/>
      <c r="C1126" s="31"/>
      <c r="D1126" s="31"/>
      <c r="E1126" s="31"/>
    </row>
    <row r="1127" spans="1:5" ht="12.75">
      <c r="A1127" s="31"/>
      <c r="B1127" s="31"/>
      <c r="C1127" s="31"/>
      <c r="D1127" s="31"/>
      <c r="E1127" s="31"/>
    </row>
    <row r="1128" spans="1:5" ht="12.75">
      <c r="A1128" s="31"/>
      <c r="B1128" s="31"/>
      <c r="C1128" s="31"/>
      <c r="D1128" s="31"/>
      <c r="E1128" s="31"/>
    </row>
    <row r="1129" spans="1:5" ht="12.75">
      <c r="A1129" s="31"/>
      <c r="B1129" s="31"/>
      <c r="C1129" s="31"/>
      <c r="D1129" s="31"/>
      <c r="E1129" s="31"/>
    </row>
    <row r="1130" spans="1:5" ht="12.75">
      <c r="A1130" s="31"/>
      <c r="B1130" s="31"/>
      <c r="C1130" s="31"/>
      <c r="D1130" s="31"/>
      <c r="E1130" s="31"/>
    </row>
    <row r="1131" spans="1:5" ht="12.75">
      <c r="A1131" s="31"/>
      <c r="B1131" s="31"/>
      <c r="C1131" s="31"/>
      <c r="D1131" s="31"/>
      <c r="E1131" s="31"/>
    </row>
    <row r="1132" spans="1:5" ht="12.75">
      <c r="A1132" s="31"/>
      <c r="B1132" s="31"/>
      <c r="C1132" s="31"/>
      <c r="D1132" s="31"/>
      <c r="E1132" s="31"/>
    </row>
    <row r="1133" spans="1:5" ht="12.75">
      <c r="A1133" s="31"/>
      <c r="B1133" s="31"/>
      <c r="C1133" s="31"/>
      <c r="D1133" s="31"/>
      <c r="E1133" s="31"/>
    </row>
    <row r="1134" spans="1:5" ht="12.75">
      <c r="A1134" s="31"/>
      <c r="B1134" s="31"/>
      <c r="C1134" s="31"/>
      <c r="D1134" s="31"/>
      <c r="E1134" s="31"/>
    </row>
    <row r="1135" spans="1:5" ht="12.75">
      <c r="A1135" s="31"/>
      <c r="B1135" s="31"/>
      <c r="C1135" s="31"/>
      <c r="D1135" s="31"/>
      <c r="E1135" s="31"/>
    </row>
    <row r="1136" spans="1:5" ht="12.75">
      <c r="A1136" s="31"/>
      <c r="B1136" s="31"/>
      <c r="C1136" s="31"/>
      <c r="D1136" s="31"/>
      <c r="E1136" s="31"/>
    </row>
    <row r="1137" spans="1:5" ht="12.75">
      <c r="A1137" s="31"/>
      <c r="B1137" s="31"/>
      <c r="C1137" s="31"/>
      <c r="D1137" s="31"/>
      <c r="E1137" s="31"/>
    </row>
    <row r="1138" spans="1:5" ht="12.75">
      <c r="A1138" s="31"/>
      <c r="B1138" s="31"/>
      <c r="C1138" s="31"/>
      <c r="D1138" s="31"/>
      <c r="E1138" s="31"/>
    </row>
    <row r="1139" spans="1:5" ht="12.75">
      <c r="A1139" s="31"/>
      <c r="B1139" s="31"/>
      <c r="C1139" s="31"/>
      <c r="D1139" s="31"/>
      <c r="E1139" s="31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60"/>
  <sheetViews>
    <sheetView showGridLines="0" workbookViewId="0" topLeftCell="A1">
      <selection activeCell="C18" sqref="A1:C18"/>
    </sheetView>
  </sheetViews>
  <sheetFormatPr defaultColWidth="9.00390625" defaultRowHeight="12.75"/>
  <cols>
    <col min="1" max="1" width="8.75390625" style="0" customWidth="1"/>
    <col min="2" max="2" width="53.125" style="0" bestFit="1" customWidth="1"/>
    <col min="3" max="3" width="16.25390625" style="0" customWidth="1"/>
    <col min="4" max="4" width="4.875" style="0" customWidth="1"/>
    <col min="6" max="6" width="11.00390625" style="0" customWidth="1"/>
  </cols>
  <sheetData>
    <row r="1" ht="67.5">
      <c r="C1" s="244" t="s">
        <v>97</v>
      </c>
    </row>
    <row r="2" ht="12.75">
      <c r="C2" s="79"/>
    </row>
    <row r="3" ht="12.75">
      <c r="C3" s="79"/>
    </row>
    <row r="4" spans="1:2" ht="38.25">
      <c r="A4" s="35"/>
      <c r="B4" s="140" t="s">
        <v>316</v>
      </c>
    </row>
    <row r="5" spans="1:2" ht="12.75">
      <c r="A5" s="35"/>
      <c r="B5" s="140"/>
    </row>
    <row r="6" spans="1:2" ht="12.75">
      <c r="A6" s="35"/>
      <c r="B6" s="50"/>
    </row>
    <row r="7" spans="2:3" ht="12.75">
      <c r="B7" s="35" t="s">
        <v>422</v>
      </c>
      <c r="C7" s="37">
        <v>60000</v>
      </c>
    </row>
    <row r="8" spans="2:3" ht="12.75">
      <c r="B8" s="64"/>
      <c r="C8" s="64"/>
    </row>
    <row r="9" spans="2:3" ht="12.75">
      <c r="B9" s="141" t="s">
        <v>294</v>
      </c>
      <c r="C9" s="142">
        <f>SUM(C11)</f>
        <v>200000</v>
      </c>
    </row>
    <row r="10" spans="2:3" ht="12.75">
      <c r="B10" s="141"/>
      <c r="C10" s="142"/>
    </row>
    <row r="11" spans="2:3" ht="12.75">
      <c r="B11" s="31" t="s">
        <v>295</v>
      </c>
      <c r="C11" s="29">
        <v>200000</v>
      </c>
    </row>
    <row r="12" spans="2:3" ht="12.75">
      <c r="B12" s="31"/>
      <c r="C12" s="29"/>
    </row>
    <row r="13" spans="2:4" ht="12.75">
      <c r="B13" s="141" t="s">
        <v>406</v>
      </c>
      <c r="C13" s="142">
        <f>SUM(C15)</f>
        <v>260000</v>
      </c>
      <c r="D13" s="8"/>
    </row>
    <row r="14" spans="2:4" ht="12.75">
      <c r="B14" s="141"/>
      <c r="C14" s="142"/>
      <c r="D14" s="8"/>
    </row>
    <row r="15" spans="2:4" ht="12.75">
      <c r="B15" s="33" t="s">
        <v>296</v>
      </c>
      <c r="C15" s="73">
        <v>260000</v>
      </c>
      <c r="D15" s="8"/>
    </row>
    <row r="16" spans="2:4" ht="12.75">
      <c r="B16" s="33"/>
      <c r="C16" s="73"/>
      <c r="D16" s="8"/>
    </row>
    <row r="17" spans="2:3" ht="12.75">
      <c r="B17" s="35" t="s">
        <v>426</v>
      </c>
      <c r="C17" s="37">
        <f>SUM(C7,C9-C13)</f>
        <v>0</v>
      </c>
    </row>
    <row r="18" ht="12.75">
      <c r="B18" s="47"/>
    </row>
    <row r="19" ht="12.75">
      <c r="B19" s="47"/>
    </row>
    <row r="20" ht="12.75">
      <c r="B20" s="47"/>
    </row>
    <row r="21" ht="12.75">
      <c r="B21" s="47"/>
    </row>
    <row r="22" ht="12.75">
      <c r="B22" s="47"/>
    </row>
    <row r="23" ht="12.75">
      <c r="B23" s="47"/>
    </row>
    <row r="24" ht="12.75">
      <c r="B24" s="47"/>
    </row>
    <row r="25" ht="12.75">
      <c r="B25" s="47"/>
    </row>
    <row r="26" ht="12.75">
      <c r="B26" s="47"/>
    </row>
    <row r="27" ht="12.75">
      <c r="B27" s="47"/>
    </row>
    <row r="28" ht="12.75">
      <c r="B28" s="47"/>
    </row>
    <row r="29" ht="12.75">
      <c r="B29" s="47"/>
    </row>
    <row r="30" ht="12.75">
      <c r="B30" s="47"/>
    </row>
    <row r="31" ht="12.75"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  <row r="37" ht="12.75">
      <c r="B37" s="47"/>
    </row>
    <row r="38" ht="12.75">
      <c r="B38" s="47"/>
    </row>
    <row r="39" ht="12.75">
      <c r="B39" s="47"/>
    </row>
    <row r="40" ht="12.75">
      <c r="B40" s="47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  <row r="43" spans="1:5" ht="12.75">
      <c r="A43" s="31"/>
      <c r="B43" s="31"/>
      <c r="C43" s="31"/>
      <c r="D43" s="31"/>
      <c r="E43" s="31"/>
    </row>
    <row r="44" spans="1:5" ht="12.75">
      <c r="A44" s="31"/>
      <c r="B44" s="31"/>
      <c r="C44" s="31"/>
      <c r="D44" s="31"/>
      <c r="E44" s="31"/>
    </row>
    <row r="45" spans="1:5" ht="12.75">
      <c r="A45" s="31"/>
      <c r="B45" s="31"/>
      <c r="C45" s="31"/>
      <c r="D45" s="31"/>
      <c r="E45" s="31"/>
    </row>
    <row r="46" spans="1:5" ht="12.75">
      <c r="A46" s="31"/>
      <c r="B46" s="31"/>
      <c r="C46" s="31"/>
      <c r="D46" s="31"/>
      <c r="E46" s="31"/>
    </row>
    <row r="47" spans="1:5" ht="12.75">
      <c r="A47" s="31"/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/>
      <c r="B49" s="31"/>
      <c r="C49" s="31"/>
      <c r="D49" s="31"/>
      <c r="E49" s="31"/>
    </row>
    <row r="50" spans="1:5" ht="12.75">
      <c r="A50" s="31"/>
      <c r="B50" s="31"/>
      <c r="C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  <row r="62" spans="1:5" ht="12.75">
      <c r="A62" s="31"/>
      <c r="B62" s="31"/>
      <c r="C62" s="31"/>
      <c r="D62" s="31"/>
      <c r="E62" s="31"/>
    </row>
    <row r="63" spans="1:5" ht="12.75">
      <c r="A63" s="31"/>
      <c r="B63" s="31"/>
      <c r="C63" s="31"/>
      <c r="D63" s="31"/>
      <c r="E63" s="31"/>
    </row>
    <row r="64" spans="1:5" ht="12.75">
      <c r="A64" s="31"/>
      <c r="B64" s="31"/>
      <c r="C64" s="31"/>
      <c r="D64" s="31"/>
      <c r="E64" s="31"/>
    </row>
    <row r="65" spans="1:5" ht="12.75">
      <c r="A65" s="31"/>
      <c r="B65" s="31"/>
      <c r="C65" s="31"/>
      <c r="D65" s="31"/>
      <c r="E65" s="31"/>
    </row>
    <row r="66" spans="1:5" ht="12.75">
      <c r="A66" s="31"/>
      <c r="B66" s="31"/>
      <c r="C66" s="31"/>
      <c r="D66" s="31"/>
      <c r="E66" s="31"/>
    </row>
    <row r="67" spans="1:5" ht="12.75">
      <c r="A67" s="31"/>
      <c r="B67" s="31"/>
      <c r="C67" s="31"/>
      <c r="D67" s="31"/>
      <c r="E67" s="31"/>
    </row>
    <row r="68" spans="1:5" ht="12.75">
      <c r="A68" s="31"/>
      <c r="B68" s="31"/>
      <c r="C68" s="31"/>
      <c r="D68" s="31"/>
      <c r="E68" s="31"/>
    </row>
    <row r="69" spans="1:5" ht="12.75">
      <c r="A69" s="31"/>
      <c r="B69" s="31"/>
      <c r="C69" s="31"/>
      <c r="D69" s="31"/>
      <c r="E69" s="31"/>
    </row>
    <row r="70" spans="1:5" ht="12.75">
      <c r="A70" s="31"/>
      <c r="B70" s="31"/>
      <c r="C70" s="31"/>
      <c r="D70" s="31"/>
      <c r="E70" s="31"/>
    </row>
    <row r="71" spans="1:5" ht="12.75">
      <c r="A71" s="31"/>
      <c r="B71" s="31"/>
      <c r="C71" s="31"/>
      <c r="D71" s="31"/>
      <c r="E71" s="31"/>
    </row>
    <row r="72" spans="1:5" ht="12.75">
      <c r="A72" s="31"/>
      <c r="B72" s="31"/>
      <c r="C72" s="31"/>
      <c r="D72" s="31"/>
      <c r="E72" s="31"/>
    </row>
    <row r="73" spans="1:5" ht="12.75">
      <c r="A73" s="31"/>
      <c r="B73" s="31"/>
      <c r="C73" s="31"/>
      <c r="D73" s="31"/>
      <c r="E73" s="31"/>
    </row>
    <row r="74" spans="1:5" ht="12.75">
      <c r="A74" s="31"/>
      <c r="B74" s="31"/>
      <c r="C74" s="31"/>
      <c r="D74" s="31"/>
      <c r="E74" s="31"/>
    </row>
    <row r="75" spans="1:5" ht="12.75">
      <c r="A75" s="31"/>
      <c r="B75" s="31"/>
      <c r="C75" s="31"/>
      <c r="D75" s="31"/>
      <c r="E75" s="31"/>
    </row>
    <row r="76" spans="1:5" ht="12.75">
      <c r="A76" s="31"/>
      <c r="B76" s="31"/>
      <c r="C76" s="31"/>
      <c r="D76" s="31"/>
      <c r="E76" s="31"/>
    </row>
    <row r="77" spans="1:5" ht="12.75">
      <c r="A77" s="31"/>
      <c r="B77" s="31"/>
      <c r="C77" s="31"/>
      <c r="D77" s="31"/>
      <c r="E77" s="31"/>
    </row>
    <row r="78" spans="1:5" ht="12.75">
      <c r="A78" s="31"/>
      <c r="B78" s="31"/>
      <c r="C78" s="31"/>
      <c r="D78" s="31"/>
      <c r="E78" s="31"/>
    </row>
    <row r="79" spans="1:5" ht="12.75">
      <c r="A79" s="31"/>
      <c r="B79" s="31"/>
      <c r="C79" s="31"/>
      <c r="D79" s="31"/>
      <c r="E79" s="31"/>
    </row>
    <row r="80" spans="1:5" ht="12.75">
      <c r="A80" s="31"/>
      <c r="B80" s="31"/>
      <c r="C80" s="31"/>
      <c r="D80" s="31"/>
      <c r="E80" s="31"/>
    </row>
    <row r="81" spans="1:5" ht="12.75">
      <c r="A81" s="31"/>
      <c r="B81" s="31"/>
      <c r="C81" s="31"/>
      <c r="D81" s="31"/>
      <c r="E81" s="31"/>
    </row>
    <row r="82" spans="1:5" ht="12.75">
      <c r="A82" s="31"/>
      <c r="B82" s="31"/>
      <c r="C82" s="31"/>
      <c r="D82" s="31"/>
      <c r="E82" s="31"/>
    </row>
    <row r="83" spans="1:5" ht="12.75">
      <c r="A83" s="31"/>
      <c r="B83" s="31"/>
      <c r="C83" s="31"/>
      <c r="D83" s="31"/>
      <c r="E83" s="31"/>
    </row>
    <row r="84" spans="1:5" ht="12.75">
      <c r="A84" s="31"/>
      <c r="B84" s="31"/>
      <c r="C84" s="31"/>
      <c r="D84" s="31"/>
      <c r="E84" s="31"/>
    </row>
    <row r="85" spans="1:5" ht="12.75">
      <c r="A85" s="31"/>
      <c r="B85" s="31"/>
      <c r="C85" s="31"/>
      <c r="D85" s="31"/>
      <c r="E85" s="31"/>
    </row>
    <row r="86" spans="1:5" ht="12.75">
      <c r="A86" s="31"/>
      <c r="B86" s="31"/>
      <c r="C86" s="31"/>
      <c r="D86" s="31"/>
      <c r="E86" s="31"/>
    </row>
    <row r="87" spans="1:5" ht="12.75">
      <c r="A87" s="31"/>
      <c r="B87" s="31"/>
      <c r="C87" s="31"/>
      <c r="D87" s="31"/>
      <c r="E87" s="31"/>
    </row>
    <row r="88" spans="1:5" ht="12.75">
      <c r="A88" s="31"/>
      <c r="B88" s="31"/>
      <c r="C88" s="31"/>
      <c r="D88" s="31"/>
      <c r="E88" s="31"/>
    </row>
    <row r="89" spans="1:5" ht="12.75">
      <c r="A89" s="31"/>
      <c r="B89" s="31"/>
      <c r="C89" s="31"/>
      <c r="D89" s="31"/>
      <c r="E89" s="31"/>
    </row>
    <row r="90" spans="1:5" ht="12.75">
      <c r="A90" s="31"/>
      <c r="B90" s="31"/>
      <c r="C90" s="31"/>
      <c r="D90" s="31"/>
      <c r="E90" s="31"/>
    </row>
    <row r="91" spans="1:5" ht="12.75">
      <c r="A91" s="31"/>
      <c r="B91" s="31"/>
      <c r="C91" s="31"/>
      <c r="D91" s="31"/>
      <c r="E91" s="31"/>
    </row>
    <row r="92" spans="1:5" ht="12.75">
      <c r="A92" s="31"/>
      <c r="B92" s="31"/>
      <c r="C92" s="31"/>
      <c r="D92" s="31"/>
      <c r="E92" s="31"/>
    </row>
    <row r="93" spans="1:5" ht="12.75">
      <c r="A93" s="31"/>
      <c r="B93" s="31"/>
      <c r="C93" s="31"/>
      <c r="D93" s="31"/>
      <c r="E93" s="31"/>
    </row>
    <row r="94" spans="1:5" ht="12.75">
      <c r="A94" s="31"/>
      <c r="B94" s="31"/>
      <c r="C94" s="31"/>
      <c r="D94" s="31"/>
      <c r="E94" s="31"/>
    </row>
    <row r="95" spans="1:5" ht="12.75">
      <c r="A95" s="31"/>
      <c r="B95" s="31"/>
      <c r="C95" s="31"/>
      <c r="D95" s="31"/>
      <c r="E95" s="31"/>
    </row>
    <row r="96" spans="1:5" ht="12.75">
      <c r="A96" s="31"/>
      <c r="B96" s="31"/>
      <c r="C96" s="31"/>
      <c r="D96" s="31"/>
      <c r="E96" s="31"/>
    </row>
    <row r="97" spans="1:5" ht="12.75">
      <c r="A97" s="31"/>
      <c r="B97" s="31"/>
      <c r="C97" s="31"/>
      <c r="D97" s="31"/>
      <c r="E97" s="31"/>
    </row>
    <row r="98" spans="1:5" ht="12.75">
      <c r="A98" s="31"/>
      <c r="B98" s="31"/>
      <c r="C98" s="31"/>
      <c r="D98" s="31"/>
      <c r="E98" s="31"/>
    </row>
    <row r="99" spans="1:5" ht="12.75">
      <c r="A99" s="31"/>
      <c r="B99" s="31"/>
      <c r="C99" s="31"/>
      <c r="D99" s="31"/>
      <c r="E99" s="31"/>
    </row>
    <row r="100" spans="1:5" ht="12.75">
      <c r="A100" s="31"/>
      <c r="B100" s="31"/>
      <c r="C100" s="31"/>
      <c r="D100" s="31"/>
      <c r="E100" s="31"/>
    </row>
    <row r="101" spans="1:5" ht="12.75">
      <c r="A101" s="31"/>
      <c r="B101" s="31"/>
      <c r="C101" s="31"/>
      <c r="D101" s="31"/>
      <c r="E101" s="31"/>
    </row>
    <row r="102" spans="1:5" ht="12.75">
      <c r="A102" s="31"/>
      <c r="B102" s="25"/>
      <c r="C102" s="31"/>
      <c r="D102" s="31"/>
      <c r="E102" s="31"/>
    </row>
    <row r="103" spans="1:5" ht="12.75">
      <c r="A103" s="31"/>
      <c r="B103" s="31"/>
      <c r="C103" s="31"/>
      <c r="D103" s="31"/>
      <c r="E103" s="31"/>
    </row>
    <row r="104" spans="1:5" ht="12.75">
      <c r="A104" s="31"/>
      <c r="B104" s="48"/>
      <c r="C104" s="31"/>
      <c r="D104" s="31"/>
      <c r="E104" s="31"/>
    </row>
    <row r="105" spans="1:5" ht="12.75">
      <c r="A105" s="31"/>
      <c r="B105" s="31"/>
      <c r="C105" s="31"/>
      <c r="D105" s="31"/>
      <c r="E105" s="31"/>
    </row>
    <row r="106" spans="1:5" ht="12.75">
      <c r="A106" s="31"/>
      <c r="B106" s="31"/>
      <c r="C106" s="31"/>
      <c r="D106" s="31"/>
      <c r="E106" s="31"/>
    </row>
    <row r="107" spans="1:5" ht="12.75">
      <c r="A107" s="31"/>
      <c r="B107" s="31"/>
      <c r="C107" s="31"/>
      <c r="D107" s="31"/>
      <c r="E107" s="31"/>
    </row>
    <row r="108" spans="1:5" ht="12.75">
      <c r="A108" s="31"/>
      <c r="B108" s="31"/>
      <c r="C108" s="31"/>
      <c r="D108" s="31"/>
      <c r="E108" s="31"/>
    </row>
    <row r="109" spans="1:5" ht="12.75">
      <c r="A109" s="31"/>
      <c r="B109" s="25"/>
      <c r="C109" s="31"/>
      <c r="D109" s="31"/>
      <c r="E109" s="31"/>
    </row>
    <row r="110" spans="1:5" ht="12.75">
      <c r="A110" s="31"/>
      <c r="B110" s="31"/>
      <c r="C110" s="31"/>
      <c r="D110" s="31"/>
      <c r="E110" s="31"/>
    </row>
    <row r="111" spans="1:5" ht="12.75">
      <c r="A111" s="31"/>
      <c r="B111" s="25"/>
      <c r="C111" s="31"/>
      <c r="D111" s="31"/>
      <c r="E111" s="31"/>
    </row>
    <row r="112" spans="1:5" ht="12.75">
      <c r="A112" s="31"/>
      <c r="B112" s="25"/>
      <c r="C112" s="31"/>
      <c r="D112" s="31"/>
      <c r="E112" s="31"/>
    </row>
    <row r="113" spans="1:5" ht="12.75">
      <c r="A113" s="31"/>
      <c r="B113" s="31"/>
      <c r="C113" s="31"/>
      <c r="D113" s="31"/>
      <c r="E113" s="31"/>
    </row>
    <row r="114" spans="1:5" ht="12.75">
      <c r="A114" s="31"/>
      <c r="B114" s="31"/>
      <c r="C114" s="31"/>
      <c r="D114" s="31"/>
      <c r="E114" s="31"/>
    </row>
    <row r="115" spans="1:5" ht="12.75">
      <c r="A115" s="31"/>
      <c r="B115" s="31"/>
      <c r="C115" s="31"/>
      <c r="D115" s="31"/>
      <c r="E115" s="31"/>
    </row>
    <row r="116" spans="1:5" ht="12.75">
      <c r="A116" s="31"/>
      <c r="B116" s="31"/>
      <c r="C116" s="31"/>
      <c r="D116" s="31"/>
      <c r="E116" s="31"/>
    </row>
    <row r="117" spans="1:5" ht="12.75">
      <c r="A117" s="31"/>
      <c r="B117" s="31"/>
      <c r="C117" s="31"/>
      <c r="D117" s="31"/>
      <c r="E117" s="31"/>
    </row>
    <row r="118" spans="1:5" ht="12.75">
      <c r="A118" s="31"/>
      <c r="B118" s="25"/>
      <c r="C118" s="31"/>
      <c r="D118" s="31"/>
      <c r="E118" s="31"/>
    </row>
    <row r="119" spans="1:5" ht="12.75">
      <c r="A119" s="31"/>
      <c r="B119" s="25"/>
      <c r="C119" s="31"/>
      <c r="D119" s="31"/>
      <c r="E119" s="31"/>
    </row>
    <row r="120" spans="1:5" ht="12.75">
      <c r="A120" s="31"/>
      <c r="B120" s="31"/>
      <c r="C120" s="31"/>
      <c r="D120" s="31"/>
      <c r="E120" s="31"/>
    </row>
    <row r="121" spans="1:5" ht="12.75">
      <c r="A121" s="31"/>
      <c r="B121" s="49"/>
      <c r="C121" s="31"/>
      <c r="D121" s="31"/>
      <c r="E121" s="31"/>
    </row>
    <row r="122" spans="1:5" ht="12.75">
      <c r="A122" s="31"/>
      <c r="B122" s="49"/>
      <c r="C122" s="31"/>
      <c r="D122" s="31"/>
      <c r="E122" s="31"/>
    </row>
    <row r="123" spans="1:5" ht="12.75">
      <c r="A123" s="31"/>
      <c r="B123" s="49"/>
      <c r="C123" s="31"/>
      <c r="D123" s="31"/>
      <c r="E123" s="31"/>
    </row>
    <row r="124" spans="1:5" ht="12.75">
      <c r="A124" s="31"/>
      <c r="B124" s="49"/>
      <c r="C124" s="31"/>
      <c r="D124" s="31"/>
      <c r="E124" s="31"/>
    </row>
    <row r="125" spans="1:5" ht="12.75">
      <c r="A125" s="31"/>
      <c r="B125" s="49"/>
      <c r="C125" s="31"/>
      <c r="D125" s="31"/>
      <c r="E125" s="31"/>
    </row>
    <row r="126" spans="1:5" ht="12.75">
      <c r="A126" s="31"/>
      <c r="B126" s="49"/>
      <c r="C126" s="31"/>
      <c r="D126" s="31"/>
      <c r="E126" s="31"/>
    </row>
    <row r="127" spans="1:5" ht="12.75">
      <c r="A127" s="31"/>
      <c r="B127" s="49"/>
      <c r="C127" s="31"/>
      <c r="D127" s="31"/>
      <c r="E127" s="31"/>
    </row>
    <row r="128" spans="1:5" ht="12.75">
      <c r="A128" s="31"/>
      <c r="B128" s="49"/>
      <c r="C128" s="31"/>
      <c r="D128" s="31"/>
      <c r="E128" s="31"/>
    </row>
    <row r="129" spans="1:5" ht="12.75">
      <c r="A129" s="31"/>
      <c r="B129" s="49"/>
      <c r="C129" s="31"/>
      <c r="D129" s="31"/>
      <c r="E129" s="31"/>
    </row>
    <row r="130" spans="1:5" ht="12.75">
      <c r="A130" s="31"/>
      <c r="B130" s="49"/>
      <c r="C130" s="31"/>
      <c r="D130" s="31"/>
      <c r="E130" s="31"/>
    </row>
    <row r="131" spans="1:5" ht="12.75">
      <c r="A131" s="31"/>
      <c r="B131" s="49"/>
      <c r="C131" s="31"/>
      <c r="D131" s="31"/>
      <c r="E131" s="31"/>
    </row>
    <row r="132" spans="1:5" ht="12.75">
      <c r="A132" s="31"/>
      <c r="B132" s="49"/>
      <c r="C132" s="31"/>
      <c r="D132" s="31"/>
      <c r="E132" s="31"/>
    </row>
    <row r="133" spans="1:5" ht="12.75">
      <c r="A133" s="31"/>
      <c r="B133" s="31"/>
      <c r="C133" s="31"/>
      <c r="D133" s="31"/>
      <c r="E133" s="31"/>
    </row>
    <row r="134" spans="1:5" ht="12.75">
      <c r="A134" s="31"/>
      <c r="B134" s="31"/>
      <c r="C134" s="31"/>
      <c r="D134" s="31"/>
      <c r="E134" s="31"/>
    </row>
    <row r="135" spans="1:5" ht="12.75">
      <c r="A135" s="31"/>
      <c r="B135" s="31"/>
      <c r="C135" s="31"/>
      <c r="D135" s="31"/>
      <c r="E135" s="31"/>
    </row>
    <row r="136" spans="1:5" ht="12.75">
      <c r="A136" s="31"/>
      <c r="B136" s="31"/>
      <c r="C136" s="31"/>
      <c r="D136" s="31"/>
      <c r="E136" s="31"/>
    </row>
    <row r="137" spans="1:5" ht="12.75">
      <c r="A137" s="31"/>
      <c r="B137" s="31"/>
      <c r="C137" s="31"/>
      <c r="D137" s="31"/>
      <c r="E137" s="31"/>
    </row>
    <row r="138" spans="1:5" ht="12.75">
      <c r="A138" s="31"/>
      <c r="B138" s="31"/>
      <c r="C138" s="31"/>
      <c r="D138" s="31"/>
      <c r="E138" s="31"/>
    </row>
    <row r="139" spans="1:5" ht="12.75">
      <c r="A139" s="31"/>
      <c r="B139" s="31"/>
      <c r="C139" s="31"/>
      <c r="D139" s="31"/>
      <c r="E139" s="31"/>
    </row>
    <row r="140" spans="1:5" ht="12.75">
      <c r="A140" s="31"/>
      <c r="B140" s="31"/>
      <c r="C140" s="31"/>
      <c r="D140" s="31"/>
      <c r="E140" s="31"/>
    </row>
    <row r="141" spans="1:5" ht="12.75">
      <c r="A141" s="31"/>
      <c r="B141" s="31"/>
      <c r="C141" s="31"/>
      <c r="D141" s="31"/>
      <c r="E141" s="31"/>
    </row>
    <row r="142" spans="1:5" ht="12.75">
      <c r="A142" s="31"/>
      <c r="B142" s="31"/>
      <c r="C142" s="31"/>
      <c r="D142" s="31"/>
      <c r="E142" s="31"/>
    </row>
    <row r="143" spans="1:5" ht="12.75">
      <c r="A143" s="31"/>
      <c r="B143" s="31"/>
      <c r="C143" s="31"/>
      <c r="D143" s="31"/>
      <c r="E143" s="31"/>
    </row>
    <row r="144" spans="1:5" ht="12.75">
      <c r="A144" s="31"/>
      <c r="B144" s="31"/>
      <c r="C144" s="31"/>
      <c r="D144" s="31"/>
      <c r="E144" s="31"/>
    </row>
    <row r="145" spans="1:5" ht="12.75">
      <c r="A145" s="31"/>
      <c r="B145" s="31"/>
      <c r="C145" s="31"/>
      <c r="D145" s="31"/>
      <c r="E145" s="31"/>
    </row>
    <row r="146" spans="1:5" ht="12.75">
      <c r="A146" s="31"/>
      <c r="B146" s="31"/>
      <c r="C146" s="31"/>
      <c r="D146" s="31"/>
      <c r="E146" s="31"/>
    </row>
    <row r="147" spans="1:5" ht="12.75">
      <c r="A147" s="31"/>
      <c r="B147" s="31"/>
      <c r="C147" s="31"/>
      <c r="D147" s="31"/>
      <c r="E147" s="31"/>
    </row>
    <row r="148" spans="1:5" ht="12.75">
      <c r="A148" s="31"/>
      <c r="B148" s="31"/>
      <c r="C148" s="31"/>
      <c r="D148" s="31"/>
      <c r="E148" s="31"/>
    </row>
    <row r="149" spans="1:5" ht="12.75">
      <c r="A149" s="31"/>
      <c r="B149" s="31"/>
      <c r="C149" s="31"/>
      <c r="D149" s="31"/>
      <c r="E149" s="31"/>
    </row>
    <row r="150" spans="1:5" ht="12.75">
      <c r="A150" s="31"/>
      <c r="B150" s="31"/>
      <c r="C150" s="31"/>
      <c r="D150" s="31"/>
      <c r="E150" s="31"/>
    </row>
    <row r="151" spans="1:5" ht="12.75">
      <c r="A151" s="31"/>
      <c r="B151" s="31"/>
      <c r="C151" s="31"/>
      <c r="D151" s="31"/>
      <c r="E151" s="31"/>
    </row>
    <row r="152" spans="1:5" ht="12.75">
      <c r="A152" s="31"/>
      <c r="B152" s="31"/>
      <c r="C152" s="31"/>
      <c r="D152" s="31"/>
      <c r="E152" s="31"/>
    </row>
    <row r="153" spans="1:5" ht="12.75">
      <c r="A153" s="31"/>
      <c r="B153" s="31"/>
      <c r="C153" s="31"/>
      <c r="D153" s="31"/>
      <c r="E153" s="31"/>
    </row>
    <row r="154" spans="1:5" ht="12.75">
      <c r="A154" s="31"/>
      <c r="B154" s="31"/>
      <c r="C154" s="31"/>
      <c r="D154" s="31"/>
      <c r="E154" s="31"/>
    </row>
    <row r="155" spans="1:5" ht="12.75">
      <c r="A155" s="31"/>
      <c r="B155" s="31"/>
      <c r="C155" s="31"/>
      <c r="D155" s="31"/>
      <c r="E155" s="31"/>
    </row>
    <row r="156" spans="1:5" ht="12.75">
      <c r="A156" s="31"/>
      <c r="B156" s="31"/>
      <c r="C156" s="31"/>
      <c r="D156" s="31"/>
      <c r="E156" s="31"/>
    </row>
    <row r="157" spans="1:5" ht="12.75">
      <c r="A157" s="31"/>
      <c r="B157" s="31"/>
      <c r="C157" s="31"/>
      <c r="D157" s="31"/>
      <c r="E157" s="31"/>
    </row>
    <row r="158" spans="1:5" ht="12.75">
      <c r="A158" s="31"/>
      <c r="B158" s="31"/>
      <c r="C158" s="31"/>
      <c r="D158" s="31"/>
      <c r="E158" s="31"/>
    </row>
    <row r="159" spans="1:5" ht="12.75">
      <c r="A159" s="31"/>
      <c r="B159" s="31"/>
      <c r="C159" s="31"/>
      <c r="D159" s="31"/>
      <c r="E159" s="31"/>
    </row>
    <row r="160" spans="1:5" ht="12.75">
      <c r="A160" s="31"/>
      <c r="B160" s="31"/>
      <c r="C160" s="31"/>
      <c r="D160" s="31"/>
      <c r="E160" s="31"/>
    </row>
    <row r="161" spans="1:5" ht="12.75">
      <c r="A161" s="31"/>
      <c r="B161" s="25"/>
      <c r="C161" s="31"/>
      <c r="D161" s="31"/>
      <c r="E161" s="31"/>
    </row>
    <row r="162" spans="1:5" ht="12.75">
      <c r="A162" s="31"/>
      <c r="B162" s="31"/>
      <c r="C162" s="31"/>
      <c r="D162" s="31"/>
      <c r="E162" s="31"/>
    </row>
    <row r="163" spans="1:5" ht="12.75">
      <c r="A163" s="31"/>
      <c r="B163" s="31"/>
      <c r="C163" s="31"/>
      <c r="D163" s="31"/>
      <c r="E163" s="31"/>
    </row>
    <row r="164" spans="1:5" ht="12.75">
      <c r="A164" s="31"/>
      <c r="B164" s="31"/>
      <c r="C164" s="31"/>
      <c r="D164" s="31"/>
      <c r="E164" s="31"/>
    </row>
    <row r="165" spans="1:5" ht="12.75">
      <c r="A165" s="31"/>
      <c r="B165" s="31"/>
      <c r="C165" s="31"/>
      <c r="D165" s="31"/>
      <c r="E165" s="31"/>
    </row>
    <row r="166" spans="1:5" ht="12.75">
      <c r="A166" s="31"/>
      <c r="B166" s="31"/>
      <c r="C166" s="31"/>
      <c r="D166" s="31"/>
      <c r="E166" s="31"/>
    </row>
    <row r="167" spans="1:5" ht="12.75">
      <c r="A167" s="31"/>
      <c r="B167" s="31"/>
      <c r="C167" s="31"/>
      <c r="D167" s="31"/>
      <c r="E167" s="31"/>
    </row>
    <row r="168" spans="1:5" ht="12.75">
      <c r="A168" s="31"/>
      <c r="B168" s="31"/>
      <c r="C168" s="31"/>
      <c r="D168" s="31"/>
      <c r="E168" s="31"/>
    </row>
    <row r="169" spans="1:5" ht="12.75">
      <c r="A169" s="31"/>
      <c r="B169" s="31"/>
      <c r="C169" s="31"/>
      <c r="D169" s="31"/>
      <c r="E169" s="31"/>
    </row>
    <row r="170" spans="1:5" ht="12.75">
      <c r="A170" s="31"/>
      <c r="B170" s="31"/>
      <c r="C170" s="31"/>
      <c r="D170" s="31"/>
      <c r="E170" s="31"/>
    </row>
    <row r="171" spans="1:5" ht="12.75">
      <c r="A171" s="31"/>
      <c r="B171" s="31"/>
      <c r="C171" s="31"/>
      <c r="D171" s="31"/>
      <c r="E171" s="31"/>
    </row>
    <row r="172" spans="1:5" ht="12.75">
      <c r="A172" s="31"/>
      <c r="B172" s="31"/>
      <c r="C172" s="31"/>
      <c r="D172" s="31"/>
      <c r="E172" s="31"/>
    </row>
    <row r="173" spans="1:5" ht="12.75">
      <c r="A173" s="31"/>
      <c r="B173" s="31"/>
      <c r="C173" s="31"/>
      <c r="D173" s="31"/>
      <c r="E173" s="31"/>
    </row>
    <row r="174" spans="1:5" ht="12.75">
      <c r="A174" s="31"/>
      <c r="B174" s="31"/>
      <c r="C174" s="31"/>
      <c r="D174" s="31"/>
      <c r="E174" s="31"/>
    </row>
    <row r="175" spans="1:5" ht="12.75">
      <c r="A175" s="31"/>
      <c r="B175" s="31"/>
      <c r="C175" s="31"/>
      <c r="D175" s="31"/>
      <c r="E175" s="31"/>
    </row>
    <row r="176" spans="1:5" ht="12.75">
      <c r="A176" s="31"/>
      <c r="B176" s="31"/>
      <c r="C176" s="31"/>
      <c r="D176" s="31"/>
      <c r="E176" s="31"/>
    </row>
    <row r="177" spans="1:5" ht="12.75">
      <c r="A177" s="31"/>
      <c r="B177" s="31"/>
      <c r="C177" s="31"/>
      <c r="D177" s="31"/>
      <c r="E177" s="31"/>
    </row>
    <row r="178" spans="1:5" ht="12.75">
      <c r="A178" s="31"/>
      <c r="B178" s="31"/>
      <c r="C178" s="31"/>
      <c r="D178" s="31"/>
      <c r="E178" s="31"/>
    </row>
    <row r="179" spans="1:5" ht="12.75">
      <c r="A179" s="31"/>
      <c r="B179" s="31"/>
      <c r="C179" s="31"/>
      <c r="D179" s="31"/>
      <c r="E179" s="31"/>
    </row>
    <row r="180" spans="1:5" ht="12.75">
      <c r="A180" s="31"/>
      <c r="B180" s="31"/>
      <c r="C180" s="31"/>
      <c r="D180" s="31"/>
      <c r="E180" s="31"/>
    </row>
    <row r="181" spans="1:5" ht="12.75">
      <c r="A181" s="31"/>
      <c r="B181" s="31"/>
      <c r="C181" s="31"/>
      <c r="D181" s="31"/>
      <c r="E181" s="31"/>
    </row>
    <row r="182" spans="1:5" ht="12.75">
      <c r="A182" s="31"/>
      <c r="B182" s="31"/>
      <c r="C182" s="31"/>
      <c r="D182" s="31"/>
      <c r="E182" s="31"/>
    </row>
    <row r="183" spans="1:5" ht="12.75">
      <c r="A183" s="31"/>
      <c r="B183" s="31"/>
      <c r="C183" s="31"/>
      <c r="D183" s="31"/>
      <c r="E183" s="31"/>
    </row>
    <row r="184" spans="1:5" ht="12.75">
      <c r="A184" s="31"/>
      <c r="B184" s="31"/>
      <c r="C184" s="31"/>
      <c r="D184" s="31"/>
      <c r="E184" s="31"/>
    </row>
    <row r="185" spans="1:5" ht="12.75">
      <c r="A185" s="31"/>
      <c r="B185" s="31"/>
      <c r="C185" s="31"/>
      <c r="D185" s="31"/>
      <c r="E185" s="31"/>
    </row>
    <row r="186" spans="1:5" ht="12.75">
      <c r="A186" s="31"/>
      <c r="B186" s="31"/>
      <c r="C186" s="31"/>
      <c r="D186" s="31"/>
      <c r="E186" s="31"/>
    </row>
    <row r="187" spans="1:5" ht="12.75">
      <c r="A187" s="31"/>
      <c r="B187" s="31"/>
      <c r="C187" s="31"/>
      <c r="D187" s="31"/>
      <c r="E187" s="31"/>
    </row>
    <row r="188" spans="1:5" ht="12.75">
      <c r="A188" s="31"/>
      <c r="B188" s="31"/>
      <c r="C188" s="31"/>
      <c r="D188" s="31"/>
      <c r="E188" s="31"/>
    </row>
    <row r="189" spans="1:5" ht="12.75">
      <c r="A189" s="31"/>
      <c r="B189" s="31"/>
      <c r="C189" s="31"/>
      <c r="D189" s="31"/>
      <c r="E189" s="31"/>
    </row>
    <row r="190" spans="1:5" ht="12.75">
      <c r="A190" s="31"/>
      <c r="B190" s="31"/>
      <c r="C190" s="31"/>
      <c r="D190" s="31"/>
      <c r="E190" s="31"/>
    </row>
    <row r="191" spans="1:5" ht="12.75">
      <c r="A191" s="31"/>
      <c r="B191" s="31"/>
      <c r="C191" s="31"/>
      <c r="D191" s="31"/>
      <c r="E191" s="31"/>
    </row>
    <row r="192" spans="1:5" ht="12.75">
      <c r="A192" s="31"/>
      <c r="B192" s="31"/>
      <c r="C192" s="31"/>
      <c r="D192" s="31"/>
      <c r="E192" s="31"/>
    </row>
    <row r="193" spans="1:5" ht="12.75">
      <c r="A193" s="31"/>
      <c r="B193" s="31"/>
      <c r="C193" s="31"/>
      <c r="D193" s="31"/>
      <c r="E193" s="31"/>
    </row>
    <row r="194" spans="1:5" ht="12.75">
      <c r="A194" s="31"/>
      <c r="B194" s="31"/>
      <c r="C194" s="31"/>
      <c r="D194" s="31"/>
      <c r="E194" s="31"/>
    </row>
    <row r="195" spans="1:5" ht="12.75">
      <c r="A195" s="31"/>
      <c r="B195" s="31"/>
      <c r="C195" s="31"/>
      <c r="D195" s="31"/>
      <c r="E195" s="31"/>
    </row>
    <row r="196" spans="1:5" ht="12.75">
      <c r="A196" s="31"/>
      <c r="B196" s="31"/>
      <c r="C196" s="31"/>
      <c r="D196" s="31"/>
      <c r="E196" s="31"/>
    </row>
    <row r="197" spans="1:5" ht="12.75">
      <c r="A197" s="31"/>
      <c r="B197" s="31"/>
      <c r="C197" s="31"/>
      <c r="D197" s="31"/>
      <c r="E197" s="31"/>
    </row>
    <row r="198" spans="1:5" ht="12.75">
      <c r="A198" s="31"/>
      <c r="B198" s="31"/>
      <c r="C198" s="31"/>
      <c r="D198" s="31"/>
      <c r="E198" s="31"/>
    </row>
    <row r="199" spans="1:5" ht="12.75">
      <c r="A199" s="31"/>
      <c r="B199" s="31"/>
      <c r="C199" s="31"/>
      <c r="D199" s="31"/>
      <c r="E199" s="31"/>
    </row>
    <row r="200" spans="1:5" ht="12.75">
      <c r="A200" s="31"/>
      <c r="B200" s="31"/>
      <c r="C200" s="31"/>
      <c r="D200" s="31"/>
      <c r="E200" s="31"/>
    </row>
    <row r="201" spans="1:5" ht="12.75">
      <c r="A201" s="31"/>
      <c r="B201" s="31"/>
      <c r="C201" s="31"/>
      <c r="D201" s="31"/>
      <c r="E201" s="31"/>
    </row>
    <row r="202" spans="1:5" ht="12.75">
      <c r="A202" s="31"/>
      <c r="B202" s="31"/>
      <c r="C202" s="31"/>
      <c r="D202" s="31"/>
      <c r="E202" s="31"/>
    </row>
    <row r="203" spans="1:5" ht="12.75">
      <c r="A203" s="31"/>
      <c r="B203" s="31"/>
      <c r="C203" s="31"/>
      <c r="D203" s="31"/>
      <c r="E203" s="31"/>
    </row>
    <row r="204" spans="1:5" ht="12.75">
      <c r="A204" s="31"/>
      <c r="B204" s="31"/>
      <c r="C204" s="31"/>
      <c r="D204" s="31"/>
      <c r="E204" s="31"/>
    </row>
    <row r="205" spans="1:5" ht="12.75">
      <c r="A205" s="31"/>
      <c r="B205" s="31"/>
      <c r="C205" s="31"/>
      <c r="D205" s="31"/>
      <c r="E205" s="31"/>
    </row>
    <row r="206" spans="1:5" ht="12.75">
      <c r="A206" s="31"/>
      <c r="B206" s="31"/>
      <c r="C206" s="31"/>
      <c r="D206" s="31"/>
      <c r="E206" s="31"/>
    </row>
    <row r="207" spans="1:5" ht="12.75">
      <c r="A207" s="31"/>
      <c r="B207" s="31"/>
      <c r="C207" s="31"/>
      <c r="D207" s="31"/>
      <c r="E207" s="31"/>
    </row>
    <row r="208" spans="1:5" ht="12.75">
      <c r="A208" s="31"/>
      <c r="B208" s="31"/>
      <c r="C208" s="31"/>
      <c r="D208" s="31"/>
      <c r="E208" s="31"/>
    </row>
    <row r="209" spans="1:5" ht="12.75">
      <c r="A209" s="31"/>
      <c r="B209" s="31"/>
      <c r="C209" s="31"/>
      <c r="D209" s="31"/>
      <c r="E209" s="31"/>
    </row>
    <row r="210" spans="1:5" ht="12.75">
      <c r="A210" s="31"/>
      <c r="B210" s="31"/>
      <c r="C210" s="31"/>
      <c r="D210" s="31"/>
      <c r="E210" s="31"/>
    </row>
    <row r="211" spans="1:5" ht="12.75">
      <c r="A211" s="31"/>
      <c r="B211" s="31"/>
      <c r="C211" s="31"/>
      <c r="D211" s="31"/>
      <c r="E211" s="31"/>
    </row>
    <row r="212" spans="1:5" ht="12.75">
      <c r="A212" s="31"/>
      <c r="B212" s="25"/>
      <c r="C212" s="31"/>
      <c r="D212" s="31"/>
      <c r="E212" s="31"/>
    </row>
    <row r="213" spans="1:5" ht="12.75">
      <c r="A213" s="31"/>
      <c r="B213" s="31"/>
      <c r="C213" s="31"/>
      <c r="D213" s="31"/>
      <c r="E213" s="31"/>
    </row>
    <row r="214" spans="1:5" ht="12.75">
      <c r="A214" s="31"/>
      <c r="B214" s="48"/>
      <c r="C214" s="31"/>
      <c r="D214" s="31"/>
      <c r="E214" s="31"/>
    </row>
    <row r="215" spans="1:5" ht="12.75">
      <c r="A215" s="31"/>
      <c r="B215" s="31"/>
      <c r="C215" s="31"/>
      <c r="D215" s="31"/>
      <c r="E215" s="31"/>
    </row>
    <row r="216" spans="1:5" ht="12.75">
      <c r="A216" s="31"/>
      <c r="B216" s="31"/>
      <c r="C216" s="31"/>
      <c r="D216" s="31"/>
      <c r="E216" s="31"/>
    </row>
    <row r="217" spans="1:5" ht="12.75">
      <c r="A217" s="31"/>
      <c r="B217" s="31"/>
      <c r="C217" s="31"/>
      <c r="D217" s="31"/>
      <c r="E217" s="31"/>
    </row>
    <row r="218" spans="1:5" ht="12.75">
      <c r="A218" s="31"/>
      <c r="B218" s="31"/>
      <c r="C218" s="31"/>
      <c r="D218" s="31"/>
      <c r="E218" s="31"/>
    </row>
    <row r="219" spans="1:5" ht="12.75">
      <c r="A219" s="31"/>
      <c r="B219" s="25"/>
      <c r="C219" s="31"/>
      <c r="D219" s="31"/>
      <c r="E219" s="31"/>
    </row>
    <row r="220" spans="1:5" ht="12.75">
      <c r="A220" s="31"/>
      <c r="B220" s="31"/>
      <c r="C220" s="31"/>
      <c r="D220" s="31"/>
      <c r="E220" s="31"/>
    </row>
    <row r="221" spans="1:5" ht="12.75">
      <c r="A221" s="31"/>
      <c r="B221" s="25"/>
      <c r="C221" s="31"/>
      <c r="D221" s="31"/>
      <c r="E221" s="31"/>
    </row>
    <row r="222" spans="1:5" ht="12.75">
      <c r="A222" s="31"/>
      <c r="B222" s="25"/>
      <c r="C222" s="31"/>
      <c r="D222" s="31"/>
      <c r="E222" s="31"/>
    </row>
    <row r="223" spans="1:5" ht="12.75">
      <c r="A223" s="31"/>
      <c r="B223" s="31"/>
      <c r="C223" s="31"/>
      <c r="D223" s="31"/>
      <c r="E223" s="31"/>
    </row>
    <row r="224" spans="1:5" ht="12.75">
      <c r="A224" s="31"/>
      <c r="B224" s="31"/>
      <c r="C224" s="31"/>
      <c r="D224" s="31"/>
      <c r="E224" s="31"/>
    </row>
    <row r="225" spans="1:5" ht="12.75">
      <c r="A225" s="31"/>
      <c r="B225" s="31"/>
      <c r="C225" s="31"/>
      <c r="D225" s="31"/>
      <c r="E225" s="31"/>
    </row>
    <row r="226" spans="1:5" ht="12.75">
      <c r="A226" s="31"/>
      <c r="B226" s="31"/>
      <c r="C226" s="31"/>
      <c r="D226" s="31"/>
      <c r="E226" s="31"/>
    </row>
    <row r="227" spans="1:5" ht="12.75">
      <c r="A227" s="31"/>
      <c r="B227" s="31"/>
      <c r="C227" s="31"/>
      <c r="D227" s="31"/>
      <c r="E227" s="31"/>
    </row>
    <row r="228" spans="1:5" ht="12.75">
      <c r="A228" s="31"/>
      <c r="B228" s="25"/>
      <c r="C228" s="31"/>
      <c r="D228" s="31"/>
      <c r="E228" s="31"/>
    </row>
    <row r="229" spans="1:5" ht="12.75">
      <c r="A229" s="31"/>
      <c r="B229" s="25"/>
      <c r="C229" s="31"/>
      <c r="D229" s="31"/>
      <c r="E229" s="31"/>
    </row>
    <row r="230" spans="1:5" ht="12.75">
      <c r="A230" s="31"/>
      <c r="B230" s="31"/>
      <c r="C230" s="31"/>
      <c r="D230" s="31"/>
      <c r="E230" s="31"/>
    </row>
    <row r="231" spans="1:5" ht="12.75">
      <c r="A231" s="31"/>
      <c r="B231" s="31"/>
      <c r="C231" s="31"/>
      <c r="D231" s="31"/>
      <c r="E231" s="31"/>
    </row>
    <row r="232" spans="1:5" ht="12.75">
      <c r="A232" s="31"/>
      <c r="B232" s="31"/>
      <c r="C232" s="31"/>
      <c r="D232" s="31"/>
      <c r="E232" s="31"/>
    </row>
    <row r="233" spans="1:5" ht="12.75">
      <c r="A233" s="31"/>
      <c r="B233" s="31"/>
      <c r="C233" s="31"/>
      <c r="D233" s="31"/>
      <c r="E233" s="31"/>
    </row>
    <row r="234" spans="1:5" ht="12.75">
      <c r="A234" s="31"/>
      <c r="B234" s="31"/>
      <c r="C234" s="31"/>
      <c r="D234" s="31"/>
      <c r="E234" s="31"/>
    </row>
    <row r="235" spans="1:5" ht="12.75">
      <c r="A235" s="31"/>
      <c r="B235" s="31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31"/>
      <c r="C237" s="31"/>
      <c r="D237" s="31"/>
      <c r="E237" s="31"/>
    </row>
    <row r="238" spans="1:5" ht="12.75">
      <c r="A238" s="31"/>
      <c r="B238" s="31"/>
      <c r="C238" s="31"/>
      <c r="D238" s="31"/>
      <c r="E238" s="31"/>
    </row>
    <row r="239" spans="1:5" ht="12.75">
      <c r="A239" s="31"/>
      <c r="B239" s="31"/>
      <c r="C239" s="31"/>
      <c r="D239" s="31"/>
      <c r="E239" s="31"/>
    </row>
    <row r="240" spans="1:5" ht="12.75">
      <c r="A240" s="31"/>
      <c r="B240" s="31"/>
      <c r="C240" s="31"/>
      <c r="D240" s="31"/>
      <c r="E240" s="31"/>
    </row>
    <row r="241" spans="1:5" ht="12.75">
      <c r="A241" s="31"/>
      <c r="B241" s="31"/>
      <c r="C241" s="31"/>
      <c r="D241" s="31"/>
      <c r="E241" s="31"/>
    </row>
    <row r="242" spans="1:5" ht="12.75">
      <c r="A242" s="31"/>
      <c r="B242" s="31"/>
      <c r="C242" s="31"/>
      <c r="D242" s="31"/>
      <c r="E242" s="31"/>
    </row>
    <row r="243" spans="1:5" ht="12.75">
      <c r="A243" s="31"/>
      <c r="B243" s="31"/>
      <c r="C243" s="31"/>
      <c r="D243" s="31"/>
      <c r="E243" s="31"/>
    </row>
    <row r="244" spans="1:5" ht="12.75">
      <c r="A244" s="31"/>
      <c r="B244" s="31"/>
      <c r="C244" s="31"/>
      <c r="D244" s="31"/>
      <c r="E244" s="31"/>
    </row>
    <row r="245" spans="1:5" ht="12.75">
      <c r="A245" s="31"/>
      <c r="B245" s="31"/>
      <c r="C245" s="31"/>
      <c r="D245" s="31"/>
      <c r="E245" s="31"/>
    </row>
    <row r="246" spans="1:5" ht="12.75">
      <c r="A246" s="31"/>
      <c r="B246" s="31"/>
      <c r="C246" s="31"/>
      <c r="D246" s="31"/>
      <c r="E246" s="31"/>
    </row>
    <row r="247" spans="1:5" ht="12.75">
      <c r="A247" s="31"/>
      <c r="B247" s="31"/>
      <c r="C247" s="31"/>
      <c r="D247" s="31"/>
      <c r="E247" s="31"/>
    </row>
    <row r="248" spans="1:5" ht="12.75">
      <c r="A248" s="31"/>
      <c r="B248" s="31"/>
      <c r="C248" s="31"/>
      <c r="D248" s="31"/>
      <c r="E248" s="31"/>
    </row>
    <row r="249" spans="1:5" ht="12.75">
      <c r="A249" s="31"/>
      <c r="B249" s="31"/>
      <c r="C249" s="31"/>
      <c r="D249" s="31"/>
      <c r="E249" s="31"/>
    </row>
    <row r="250" spans="1:5" ht="12.75">
      <c r="A250" s="31"/>
      <c r="B250" s="31"/>
      <c r="C250" s="31"/>
      <c r="D250" s="31"/>
      <c r="E250" s="31"/>
    </row>
    <row r="251" spans="1:5" ht="12.75">
      <c r="A251" s="31"/>
      <c r="B251" s="31"/>
      <c r="C251" s="31"/>
      <c r="D251" s="31"/>
      <c r="E251" s="31"/>
    </row>
    <row r="252" spans="1:5" ht="12.75">
      <c r="A252" s="31"/>
      <c r="B252" s="31"/>
      <c r="C252" s="31"/>
      <c r="D252" s="31"/>
      <c r="E252" s="31"/>
    </row>
    <row r="253" spans="1:5" ht="12.75">
      <c r="A253" s="31"/>
      <c r="B253" s="31"/>
      <c r="C253" s="31"/>
      <c r="D253" s="31"/>
      <c r="E253" s="31"/>
    </row>
    <row r="254" spans="1:5" ht="12.75">
      <c r="A254" s="31"/>
      <c r="B254" s="31"/>
      <c r="C254" s="31"/>
      <c r="D254" s="31"/>
      <c r="E254" s="31"/>
    </row>
    <row r="255" spans="1:5" ht="12.75">
      <c r="A255" s="31"/>
      <c r="B255" s="31"/>
      <c r="C255" s="31"/>
      <c r="D255" s="31"/>
      <c r="E255" s="31"/>
    </row>
    <row r="256" spans="1:5" ht="12.75">
      <c r="A256" s="31"/>
      <c r="B256" s="31"/>
      <c r="C256" s="31"/>
      <c r="D256" s="31"/>
      <c r="E256" s="31"/>
    </row>
    <row r="257" spans="1:5" ht="12.75">
      <c r="A257" s="31"/>
      <c r="B257" s="31"/>
      <c r="C257" s="31"/>
      <c r="D257" s="31"/>
      <c r="E257" s="31"/>
    </row>
    <row r="258" spans="1:5" ht="12.75">
      <c r="A258" s="31"/>
      <c r="B258" s="31"/>
      <c r="C258" s="31"/>
      <c r="D258" s="31"/>
      <c r="E258" s="31"/>
    </row>
    <row r="259" spans="1:5" ht="12.75">
      <c r="A259" s="31"/>
      <c r="B259" s="31"/>
      <c r="C259" s="31"/>
      <c r="D259" s="31"/>
      <c r="E259" s="31"/>
    </row>
    <row r="260" spans="1:5" ht="12.75">
      <c r="A260" s="31"/>
      <c r="B260" s="31"/>
      <c r="C260" s="31"/>
      <c r="D260" s="31"/>
      <c r="E260" s="31"/>
    </row>
    <row r="261" spans="1:5" ht="12.75">
      <c r="A261" s="31"/>
      <c r="B261" s="31"/>
      <c r="C261" s="31"/>
      <c r="D261" s="31"/>
      <c r="E261" s="31"/>
    </row>
    <row r="262" spans="1:5" ht="12.75">
      <c r="A262" s="31"/>
      <c r="B262" s="31"/>
      <c r="C262" s="31"/>
      <c r="D262" s="31"/>
      <c r="E262" s="31"/>
    </row>
    <row r="263" spans="1:5" ht="12.75">
      <c r="A263" s="31"/>
      <c r="B263" s="31"/>
      <c r="C263" s="31"/>
      <c r="D263" s="31"/>
      <c r="E263" s="31"/>
    </row>
    <row r="264" spans="1:5" ht="12.75">
      <c r="A264" s="31"/>
      <c r="B264" s="31"/>
      <c r="C264" s="31"/>
      <c r="D264" s="31"/>
      <c r="E264" s="31"/>
    </row>
    <row r="265" spans="1:5" ht="12.75">
      <c r="A265" s="31"/>
      <c r="B265" s="31"/>
      <c r="C265" s="31"/>
      <c r="D265" s="31"/>
      <c r="E265" s="31"/>
    </row>
    <row r="266" spans="1:5" ht="12.75">
      <c r="A266" s="31"/>
      <c r="B266" s="31"/>
      <c r="C266" s="31"/>
      <c r="D266" s="31"/>
      <c r="E266" s="31"/>
    </row>
    <row r="267" spans="1:5" ht="12.75">
      <c r="A267" s="31"/>
      <c r="B267" s="31"/>
      <c r="C267" s="31"/>
      <c r="D267" s="31"/>
      <c r="E267" s="31"/>
    </row>
    <row r="268" spans="1:5" ht="12.75">
      <c r="A268" s="31"/>
      <c r="B268" s="31"/>
      <c r="C268" s="31"/>
      <c r="D268" s="31"/>
      <c r="E268" s="31"/>
    </row>
    <row r="269" spans="1:5" ht="12.75">
      <c r="A269" s="31"/>
      <c r="B269" s="31"/>
      <c r="C269" s="31"/>
      <c r="D269" s="31"/>
      <c r="E269" s="31"/>
    </row>
    <row r="270" spans="1:5" ht="12.75">
      <c r="A270" s="31"/>
      <c r="B270" s="31"/>
      <c r="C270" s="31"/>
      <c r="D270" s="31"/>
      <c r="E270" s="31"/>
    </row>
    <row r="271" spans="1:5" ht="12.75">
      <c r="A271" s="31"/>
      <c r="B271" s="31"/>
      <c r="C271" s="31"/>
      <c r="D271" s="31"/>
      <c r="E271" s="31"/>
    </row>
    <row r="272" spans="1:5" ht="12.75">
      <c r="A272" s="31"/>
      <c r="B272" s="31"/>
      <c r="C272" s="31"/>
      <c r="D272" s="31"/>
      <c r="E272" s="31"/>
    </row>
    <row r="273" spans="1:5" ht="12.75">
      <c r="A273" s="31"/>
      <c r="B273" s="31"/>
      <c r="C273" s="31"/>
      <c r="D273" s="31"/>
      <c r="E273" s="31"/>
    </row>
    <row r="274" spans="1:5" ht="12.75">
      <c r="A274" s="31"/>
      <c r="B274" s="25"/>
      <c r="C274" s="31"/>
      <c r="D274" s="31"/>
      <c r="E274" s="31"/>
    </row>
    <row r="275" spans="1:5" ht="12.75">
      <c r="A275" s="31"/>
      <c r="B275" s="31"/>
      <c r="C275" s="31"/>
      <c r="D275" s="31"/>
      <c r="E275" s="31"/>
    </row>
    <row r="276" spans="1:5" ht="12.75">
      <c r="A276" s="31"/>
      <c r="B276" s="31"/>
      <c r="C276" s="31"/>
      <c r="D276" s="31"/>
      <c r="E276" s="31"/>
    </row>
    <row r="277" spans="1:5" ht="12.75">
      <c r="A277" s="31"/>
      <c r="B277" s="31"/>
      <c r="C277" s="31"/>
      <c r="D277" s="31"/>
      <c r="E277" s="31"/>
    </row>
    <row r="278" spans="1:5" ht="12.75">
      <c r="A278" s="31"/>
      <c r="B278" s="31"/>
      <c r="C278" s="31"/>
      <c r="D278" s="31"/>
      <c r="E278" s="31"/>
    </row>
    <row r="279" spans="1:5" ht="12.75">
      <c r="A279" s="31"/>
      <c r="B279" s="31"/>
      <c r="C279" s="31"/>
      <c r="D279" s="31"/>
      <c r="E279" s="31"/>
    </row>
    <row r="280" spans="1:5" ht="12.75">
      <c r="A280" s="31"/>
      <c r="B280" s="31"/>
      <c r="C280" s="31"/>
      <c r="D280" s="31"/>
      <c r="E280" s="31"/>
    </row>
    <row r="281" spans="1:5" ht="12.75">
      <c r="A281" s="31"/>
      <c r="B281" s="31"/>
      <c r="C281" s="31"/>
      <c r="D281" s="31"/>
      <c r="E281" s="31"/>
    </row>
    <row r="282" spans="1:5" ht="12.75">
      <c r="A282" s="31"/>
      <c r="B282" s="31"/>
      <c r="C282" s="31"/>
      <c r="D282" s="31"/>
      <c r="E282" s="31"/>
    </row>
    <row r="283" spans="1:5" ht="12.75">
      <c r="A283" s="31"/>
      <c r="B283" s="31"/>
      <c r="C283" s="31"/>
      <c r="D283" s="31"/>
      <c r="E283" s="31"/>
    </row>
    <row r="284" spans="1:5" ht="12.75">
      <c r="A284" s="31"/>
      <c r="B284" s="31"/>
      <c r="C284" s="31"/>
      <c r="D284" s="31"/>
      <c r="E284" s="31"/>
    </row>
    <row r="285" spans="1:5" ht="12.75">
      <c r="A285" s="31"/>
      <c r="B285" s="31"/>
      <c r="C285" s="31"/>
      <c r="D285" s="31"/>
      <c r="E285" s="31"/>
    </row>
    <row r="286" spans="1:5" ht="12.75">
      <c r="A286" s="31"/>
      <c r="B286" s="31"/>
      <c r="C286" s="31"/>
      <c r="D286" s="31"/>
      <c r="E286" s="31"/>
    </row>
    <row r="287" spans="1:5" ht="12.75">
      <c r="A287" s="31"/>
      <c r="B287" s="31"/>
      <c r="C287" s="31"/>
      <c r="D287" s="31"/>
      <c r="E287" s="31"/>
    </row>
    <row r="288" spans="1:5" ht="12.75">
      <c r="A288" s="31"/>
      <c r="B288" s="31"/>
      <c r="C288" s="31"/>
      <c r="D288" s="31"/>
      <c r="E288" s="31"/>
    </row>
    <row r="289" spans="1:5" ht="12.75">
      <c r="A289" s="31"/>
      <c r="B289" s="31"/>
      <c r="C289" s="31"/>
      <c r="D289" s="31"/>
      <c r="E289" s="31"/>
    </row>
    <row r="290" spans="1:5" ht="12.75">
      <c r="A290" s="31"/>
      <c r="B290" s="31"/>
      <c r="C290" s="31"/>
      <c r="D290" s="31"/>
      <c r="E290" s="31"/>
    </row>
    <row r="291" spans="1:5" ht="12.75">
      <c r="A291" s="31"/>
      <c r="B291" s="31"/>
      <c r="C291" s="31"/>
      <c r="D291" s="31"/>
      <c r="E291" s="31"/>
    </row>
    <row r="292" spans="1:5" ht="12.75">
      <c r="A292" s="31"/>
      <c r="B292" s="31"/>
      <c r="C292" s="31"/>
      <c r="D292" s="31"/>
      <c r="E292" s="31"/>
    </row>
    <row r="293" spans="1:5" ht="12.75">
      <c r="A293" s="31"/>
      <c r="B293" s="31"/>
      <c r="C293" s="31"/>
      <c r="D293" s="31"/>
      <c r="E293" s="31"/>
    </row>
    <row r="294" spans="1:5" ht="12.75">
      <c r="A294" s="31"/>
      <c r="B294" s="31"/>
      <c r="C294" s="31"/>
      <c r="D294" s="31"/>
      <c r="E294" s="31"/>
    </row>
    <row r="295" spans="1:5" ht="12.75">
      <c r="A295" s="31"/>
      <c r="B295" s="31"/>
      <c r="C295" s="31"/>
      <c r="D295" s="31"/>
      <c r="E295" s="31"/>
    </row>
    <row r="296" spans="1:5" ht="12.75">
      <c r="A296" s="31"/>
      <c r="B296" s="31"/>
      <c r="C296" s="31"/>
      <c r="D296" s="31"/>
      <c r="E296" s="31"/>
    </row>
    <row r="297" spans="1:5" ht="12.75">
      <c r="A297" s="31"/>
      <c r="B297" s="31"/>
      <c r="C297" s="31"/>
      <c r="D297" s="31"/>
      <c r="E297" s="31"/>
    </row>
    <row r="298" spans="1:5" ht="12.75">
      <c r="A298" s="31"/>
      <c r="B298" s="31"/>
      <c r="C298" s="31"/>
      <c r="D298" s="31"/>
      <c r="E298" s="31"/>
    </row>
    <row r="299" spans="1:5" ht="12.75">
      <c r="A299" s="31"/>
      <c r="B299" s="31"/>
      <c r="C299" s="31"/>
      <c r="D299" s="31"/>
      <c r="E299" s="31"/>
    </row>
    <row r="300" spans="1:5" ht="12.75">
      <c r="A300" s="31"/>
      <c r="B300" s="31"/>
      <c r="C300" s="31"/>
      <c r="D300" s="31"/>
      <c r="E300" s="31"/>
    </row>
    <row r="301" spans="1:5" ht="12.75">
      <c r="A301" s="31"/>
      <c r="B301" s="31"/>
      <c r="C301" s="31"/>
      <c r="D301" s="31"/>
      <c r="E301" s="31"/>
    </row>
    <row r="302" spans="1:5" ht="12.75">
      <c r="A302" s="31"/>
      <c r="B302" s="31"/>
      <c r="C302" s="31"/>
      <c r="D302" s="31"/>
      <c r="E302" s="31"/>
    </row>
    <row r="303" spans="1:5" ht="12.75">
      <c r="A303" s="31"/>
      <c r="B303" s="31"/>
      <c r="C303" s="31"/>
      <c r="D303" s="31"/>
      <c r="E303" s="31"/>
    </row>
    <row r="304" spans="1:5" ht="12.75">
      <c r="A304" s="31"/>
      <c r="B304" s="31"/>
      <c r="C304" s="31"/>
      <c r="D304" s="31"/>
      <c r="E304" s="31"/>
    </row>
    <row r="305" spans="1:5" ht="12.75">
      <c r="A305" s="31"/>
      <c r="B305" s="31"/>
      <c r="C305" s="31"/>
      <c r="D305" s="31"/>
      <c r="E305" s="31"/>
    </row>
    <row r="306" spans="1:5" ht="12.75">
      <c r="A306" s="31"/>
      <c r="B306" s="31"/>
      <c r="C306" s="31"/>
      <c r="D306" s="31"/>
      <c r="E306" s="31"/>
    </row>
    <row r="307" spans="1:5" ht="12.75">
      <c r="A307" s="31"/>
      <c r="B307" s="31"/>
      <c r="C307" s="31"/>
      <c r="D307" s="31"/>
      <c r="E307" s="31"/>
    </row>
    <row r="308" spans="1:5" ht="12.75">
      <c r="A308" s="31"/>
      <c r="B308" s="31"/>
      <c r="C308" s="31"/>
      <c r="D308" s="31"/>
      <c r="E308" s="31"/>
    </row>
    <row r="309" spans="1:5" ht="12.75">
      <c r="A309" s="31"/>
      <c r="B309" s="31"/>
      <c r="C309" s="31"/>
      <c r="D309" s="31"/>
      <c r="E309" s="31"/>
    </row>
    <row r="310" spans="1:5" ht="12.75">
      <c r="A310" s="31"/>
      <c r="B310" s="31"/>
      <c r="C310" s="31"/>
      <c r="D310" s="31"/>
      <c r="E310" s="31"/>
    </row>
    <row r="311" spans="1:5" ht="12.75">
      <c r="A311" s="31"/>
      <c r="B311" s="31"/>
      <c r="C311" s="31"/>
      <c r="D311" s="31"/>
      <c r="E311" s="31"/>
    </row>
    <row r="312" spans="1:5" ht="12.75">
      <c r="A312" s="31"/>
      <c r="B312" s="31"/>
      <c r="C312" s="31"/>
      <c r="D312" s="31"/>
      <c r="E312" s="31"/>
    </row>
    <row r="313" spans="1:5" ht="12.75">
      <c r="A313" s="31"/>
      <c r="B313" s="31"/>
      <c r="C313" s="31"/>
      <c r="D313" s="31"/>
      <c r="E313" s="31"/>
    </row>
    <row r="314" spans="1:5" ht="12.75">
      <c r="A314" s="31"/>
      <c r="B314" s="31"/>
      <c r="C314" s="31"/>
      <c r="D314" s="31"/>
      <c r="E314" s="31"/>
    </row>
    <row r="315" spans="1:5" ht="12.75">
      <c r="A315" s="31"/>
      <c r="B315" s="31"/>
      <c r="C315" s="31"/>
      <c r="D315" s="31"/>
      <c r="E315" s="31"/>
    </row>
    <row r="316" spans="1:5" ht="12.75">
      <c r="A316" s="31"/>
      <c r="B316" s="31"/>
      <c r="C316" s="31"/>
      <c r="D316" s="31"/>
      <c r="E316" s="31"/>
    </row>
    <row r="317" spans="1:5" ht="12.75">
      <c r="A317" s="31"/>
      <c r="B317" s="31"/>
      <c r="C317" s="31"/>
      <c r="D317" s="31"/>
      <c r="E317" s="31"/>
    </row>
    <row r="318" spans="1:5" ht="12.75">
      <c r="A318" s="31"/>
      <c r="B318" s="31"/>
      <c r="C318" s="31"/>
      <c r="D318" s="31"/>
      <c r="E318" s="31"/>
    </row>
    <row r="319" spans="1:5" ht="12.75">
      <c r="A319" s="31"/>
      <c r="B319" s="31"/>
      <c r="C319" s="31"/>
      <c r="D319" s="31"/>
      <c r="E319" s="31"/>
    </row>
    <row r="320" spans="1:5" ht="12.75">
      <c r="A320" s="31"/>
      <c r="B320" s="31"/>
      <c r="C320" s="31"/>
      <c r="D320" s="31"/>
      <c r="E320" s="31"/>
    </row>
    <row r="321" spans="1:5" ht="12.75">
      <c r="A321" s="31"/>
      <c r="B321" s="31"/>
      <c r="C321" s="31"/>
      <c r="D321" s="31"/>
      <c r="E321" s="31"/>
    </row>
    <row r="322" spans="1:5" ht="12.75">
      <c r="A322" s="31"/>
      <c r="B322" s="25"/>
      <c r="C322" s="31"/>
      <c r="D322" s="31"/>
      <c r="E322" s="31"/>
    </row>
    <row r="323" spans="1:5" ht="12.75">
      <c r="A323" s="31"/>
      <c r="B323" s="31"/>
      <c r="C323" s="31"/>
      <c r="D323" s="31"/>
      <c r="E323" s="31"/>
    </row>
    <row r="324" spans="1:5" ht="12.75">
      <c r="A324" s="31"/>
      <c r="B324" s="48"/>
      <c r="C324" s="31"/>
      <c r="D324" s="31"/>
      <c r="E324" s="31"/>
    </row>
    <row r="325" spans="1:5" ht="12.75">
      <c r="A325" s="31"/>
      <c r="B325" s="31"/>
      <c r="C325" s="31"/>
      <c r="D325" s="31"/>
      <c r="E325" s="31"/>
    </row>
    <row r="326" spans="1:5" ht="12.75">
      <c r="A326" s="31"/>
      <c r="B326" s="31"/>
      <c r="C326" s="31"/>
      <c r="D326" s="31"/>
      <c r="E326" s="31"/>
    </row>
    <row r="327" spans="1:5" ht="12.75">
      <c r="A327" s="31"/>
      <c r="B327" s="31"/>
      <c r="C327" s="31"/>
      <c r="D327" s="31"/>
      <c r="E327" s="31"/>
    </row>
    <row r="328" spans="1:5" ht="12.75">
      <c r="A328" s="31"/>
      <c r="B328" s="31"/>
      <c r="C328" s="31"/>
      <c r="D328" s="31"/>
      <c r="E328" s="31"/>
    </row>
    <row r="329" spans="1:5" ht="12.75">
      <c r="A329" s="31"/>
      <c r="B329" s="25"/>
      <c r="C329" s="31"/>
      <c r="D329" s="31"/>
      <c r="E329" s="31"/>
    </row>
    <row r="330" spans="1:5" ht="12.75">
      <c r="A330" s="31"/>
      <c r="B330" s="31"/>
      <c r="C330" s="31"/>
      <c r="D330" s="31"/>
      <c r="E330" s="31"/>
    </row>
    <row r="331" spans="1:5" ht="12.75">
      <c r="A331" s="31"/>
      <c r="B331" s="25"/>
      <c r="C331" s="31"/>
      <c r="D331" s="31"/>
      <c r="E331" s="31"/>
    </row>
    <row r="332" spans="1:5" ht="12.75">
      <c r="A332" s="31"/>
      <c r="B332" s="25"/>
      <c r="C332" s="31"/>
      <c r="D332" s="31"/>
      <c r="E332" s="31"/>
    </row>
    <row r="333" spans="1:5" ht="12.75">
      <c r="A333" s="31"/>
      <c r="B333" s="31"/>
      <c r="C333" s="31"/>
      <c r="D333" s="31"/>
      <c r="E333" s="31"/>
    </row>
    <row r="334" spans="1:5" ht="12.75">
      <c r="A334" s="31"/>
      <c r="B334" s="31"/>
      <c r="C334" s="31"/>
      <c r="D334" s="31"/>
      <c r="E334" s="31"/>
    </row>
    <row r="335" spans="1:5" ht="12.75">
      <c r="A335" s="31"/>
      <c r="B335" s="31"/>
      <c r="C335" s="31"/>
      <c r="D335" s="31"/>
      <c r="E335" s="31"/>
    </row>
    <row r="336" spans="1:5" ht="12.75">
      <c r="A336" s="31"/>
      <c r="B336" s="31"/>
      <c r="C336" s="31"/>
      <c r="D336" s="31"/>
      <c r="E336" s="31"/>
    </row>
    <row r="337" spans="1:5" ht="12.75">
      <c r="A337" s="31"/>
      <c r="B337" s="25"/>
      <c r="C337" s="31"/>
      <c r="D337" s="31"/>
      <c r="E337" s="31"/>
    </row>
    <row r="338" spans="1:5" ht="12.75">
      <c r="A338" s="31"/>
      <c r="B338" s="25"/>
      <c r="C338" s="31"/>
      <c r="D338" s="31"/>
      <c r="E338" s="31"/>
    </row>
    <row r="339" spans="1:5" ht="12.75">
      <c r="A339" s="31"/>
      <c r="B339" s="31"/>
      <c r="C339" s="31"/>
      <c r="D339" s="31"/>
      <c r="E339" s="31"/>
    </row>
    <row r="340" spans="1:5" ht="12.75">
      <c r="A340" s="31"/>
      <c r="B340" s="31"/>
      <c r="C340" s="31"/>
      <c r="D340" s="31"/>
      <c r="E340" s="31"/>
    </row>
    <row r="341" spans="1:5" ht="12.75">
      <c r="A341" s="31"/>
      <c r="B341" s="31"/>
      <c r="C341" s="31"/>
      <c r="D341" s="31"/>
      <c r="E341" s="31"/>
    </row>
    <row r="342" spans="1:5" ht="12.75">
      <c r="A342" s="31"/>
      <c r="B342" s="31"/>
      <c r="C342" s="31"/>
      <c r="D342" s="31"/>
      <c r="E342" s="31"/>
    </row>
    <row r="343" spans="1:5" ht="12.75">
      <c r="A343" s="31"/>
      <c r="B343" s="31"/>
      <c r="C343" s="31"/>
      <c r="D343" s="31"/>
      <c r="E343" s="31"/>
    </row>
    <row r="344" spans="1:5" ht="12.75">
      <c r="A344" s="31"/>
      <c r="B344" s="31"/>
      <c r="C344" s="31"/>
      <c r="D344" s="31"/>
      <c r="E344" s="31"/>
    </row>
    <row r="345" spans="1:5" ht="12.75">
      <c r="A345" s="31"/>
      <c r="B345" s="31"/>
      <c r="C345" s="31"/>
      <c r="D345" s="31"/>
      <c r="E345" s="31"/>
    </row>
    <row r="346" spans="1:5" ht="12.75">
      <c r="A346" s="31"/>
      <c r="B346" s="31"/>
      <c r="C346" s="31"/>
      <c r="D346" s="31"/>
      <c r="E346" s="31"/>
    </row>
    <row r="347" spans="1:5" ht="12.75">
      <c r="A347" s="31"/>
      <c r="B347" s="31"/>
      <c r="C347" s="31"/>
      <c r="D347" s="31"/>
      <c r="E347" s="31"/>
    </row>
    <row r="348" spans="1:5" ht="12.75">
      <c r="A348" s="31"/>
      <c r="B348" s="31"/>
      <c r="C348" s="31"/>
      <c r="D348" s="31"/>
      <c r="E348" s="31"/>
    </row>
    <row r="349" spans="1:5" ht="12.75">
      <c r="A349" s="31"/>
      <c r="B349" s="31"/>
      <c r="C349" s="31"/>
      <c r="D349" s="31"/>
      <c r="E349" s="31"/>
    </row>
    <row r="350" spans="1:5" ht="12.75">
      <c r="A350" s="31"/>
      <c r="B350" s="31"/>
      <c r="C350" s="31"/>
      <c r="D350" s="31"/>
      <c r="E350" s="31"/>
    </row>
    <row r="351" spans="1:5" ht="12.75">
      <c r="A351" s="31"/>
      <c r="B351" s="31"/>
      <c r="C351" s="31"/>
      <c r="D351" s="31"/>
      <c r="E351" s="31"/>
    </row>
    <row r="352" spans="1:5" ht="12.75">
      <c r="A352" s="31"/>
      <c r="B352" s="31"/>
      <c r="C352" s="31"/>
      <c r="D352" s="31"/>
      <c r="E352" s="31"/>
    </row>
    <row r="353" spans="1:5" ht="12.75">
      <c r="A353" s="31"/>
      <c r="B353" s="31"/>
      <c r="C353" s="31"/>
      <c r="D353" s="31"/>
      <c r="E353" s="31"/>
    </row>
    <row r="354" spans="1:5" ht="12.75">
      <c r="A354" s="31"/>
      <c r="B354" s="31"/>
      <c r="C354" s="31"/>
      <c r="D354" s="31"/>
      <c r="E354" s="31"/>
    </row>
    <row r="355" spans="1:5" ht="12.75">
      <c r="A355" s="31"/>
      <c r="B355" s="31"/>
      <c r="C355" s="31"/>
      <c r="D355" s="31"/>
      <c r="E355" s="31"/>
    </row>
    <row r="356" spans="1:5" ht="12.75">
      <c r="A356" s="31"/>
      <c r="B356" s="25"/>
      <c r="C356" s="31"/>
      <c r="D356" s="31"/>
      <c r="E356" s="31"/>
    </row>
    <row r="357" spans="1:5" ht="12.75">
      <c r="A357" s="31"/>
      <c r="B357" s="31"/>
      <c r="C357" s="31"/>
      <c r="D357" s="31"/>
      <c r="E357" s="31"/>
    </row>
    <row r="358" spans="1:5" ht="12.75">
      <c r="A358" s="31"/>
      <c r="B358" s="31"/>
      <c r="C358" s="31"/>
      <c r="D358" s="31"/>
      <c r="E358" s="31"/>
    </row>
    <row r="359" spans="1:5" ht="12.75">
      <c r="A359" s="31"/>
      <c r="B359" s="31"/>
      <c r="C359" s="31"/>
      <c r="D359" s="31"/>
      <c r="E359" s="31"/>
    </row>
    <row r="360" spans="1:5" ht="12.75">
      <c r="A360" s="31"/>
      <c r="B360" s="31"/>
      <c r="C360" s="31"/>
      <c r="D360" s="31"/>
      <c r="E360" s="31"/>
    </row>
    <row r="361" spans="1:5" ht="12.75">
      <c r="A361" s="31"/>
      <c r="B361" s="31"/>
      <c r="C361" s="31"/>
      <c r="D361" s="31"/>
      <c r="E361" s="31"/>
    </row>
    <row r="362" spans="1:5" ht="12.75">
      <c r="A362" s="31"/>
      <c r="B362" s="31"/>
      <c r="C362" s="31"/>
      <c r="D362" s="31"/>
      <c r="E362" s="31"/>
    </row>
    <row r="363" spans="1:5" ht="12.75">
      <c r="A363" s="31"/>
      <c r="B363" s="31"/>
      <c r="C363" s="31"/>
      <c r="D363" s="31"/>
      <c r="E363" s="31"/>
    </row>
    <row r="364" spans="1:5" ht="12.75">
      <c r="A364" s="31"/>
      <c r="B364" s="31"/>
      <c r="C364" s="31"/>
      <c r="D364" s="31"/>
      <c r="E364" s="31"/>
    </row>
    <row r="365" spans="1:5" ht="12.75">
      <c r="A365" s="31"/>
      <c r="B365" s="31"/>
      <c r="C365" s="31"/>
      <c r="D365" s="31"/>
      <c r="E365" s="31"/>
    </row>
    <row r="366" spans="1:5" ht="12.75">
      <c r="A366" s="31"/>
      <c r="B366" s="31"/>
      <c r="C366" s="31"/>
      <c r="D366" s="31"/>
      <c r="E366" s="31"/>
    </row>
    <row r="367" spans="1:5" ht="12.75">
      <c r="A367" s="31"/>
      <c r="B367" s="31"/>
      <c r="C367" s="31"/>
      <c r="D367" s="31"/>
      <c r="E367" s="31"/>
    </row>
    <row r="368" spans="1:5" ht="12.75">
      <c r="A368" s="31"/>
      <c r="B368" s="31"/>
      <c r="C368" s="31"/>
      <c r="D368" s="31"/>
      <c r="E368" s="31"/>
    </row>
    <row r="369" spans="1:5" ht="12.75">
      <c r="A369" s="31"/>
      <c r="B369" s="31"/>
      <c r="C369" s="31"/>
      <c r="D369" s="31"/>
      <c r="E369" s="31"/>
    </row>
    <row r="370" spans="1:5" ht="12.75">
      <c r="A370" s="31"/>
      <c r="B370" s="31"/>
      <c r="C370" s="31"/>
      <c r="D370" s="31"/>
      <c r="E370" s="31"/>
    </row>
    <row r="371" spans="1:5" ht="12.75">
      <c r="A371" s="31"/>
      <c r="B371" s="31"/>
      <c r="C371" s="31"/>
      <c r="D371" s="31"/>
      <c r="E371" s="31"/>
    </row>
    <row r="372" spans="1:5" ht="12.75">
      <c r="A372" s="31"/>
      <c r="B372" s="31"/>
      <c r="C372" s="31"/>
      <c r="D372" s="31"/>
      <c r="E372" s="31"/>
    </row>
    <row r="373" spans="1:5" ht="12.75">
      <c r="A373" s="31"/>
      <c r="B373" s="31"/>
      <c r="C373" s="31"/>
      <c r="D373" s="31"/>
      <c r="E373" s="31"/>
    </row>
    <row r="374" spans="1:5" ht="12.75">
      <c r="A374" s="31"/>
      <c r="B374" s="31"/>
      <c r="C374" s="31"/>
      <c r="D374" s="31"/>
      <c r="E374" s="31"/>
    </row>
    <row r="375" spans="1:5" ht="12.75">
      <c r="A375" s="31"/>
      <c r="B375" s="31"/>
      <c r="C375" s="31"/>
      <c r="D375" s="31"/>
      <c r="E375" s="31"/>
    </row>
    <row r="376" spans="1:5" ht="12.75">
      <c r="A376" s="31"/>
      <c r="B376" s="31"/>
      <c r="C376" s="31"/>
      <c r="D376" s="31"/>
      <c r="E376" s="31"/>
    </row>
    <row r="377" spans="1:5" ht="12.75">
      <c r="A377" s="31"/>
      <c r="B377" s="25"/>
      <c r="C377" s="31"/>
      <c r="D377" s="31"/>
      <c r="E377" s="31"/>
    </row>
    <row r="378" spans="1:5" ht="12.75">
      <c r="A378" s="31"/>
      <c r="B378" s="31"/>
      <c r="C378" s="31"/>
      <c r="D378" s="31"/>
      <c r="E378" s="31"/>
    </row>
    <row r="379" spans="1:5" ht="12.75">
      <c r="A379" s="31"/>
      <c r="B379" s="48"/>
      <c r="C379" s="31"/>
      <c r="D379" s="31"/>
      <c r="E379" s="31"/>
    </row>
    <row r="380" spans="1:5" ht="12.75">
      <c r="A380" s="31"/>
      <c r="B380" s="31"/>
      <c r="C380" s="31"/>
      <c r="D380" s="31"/>
      <c r="E380" s="31"/>
    </row>
    <row r="381" spans="1:5" ht="12.75">
      <c r="A381" s="31"/>
      <c r="B381" s="31"/>
      <c r="C381" s="31"/>
      <c r="D381" s="31"/>
      <c r="E381" s="31"/>
    </row>
    <row r="382" spans="1:5" ht="12.75">
      <c r="A382" s="31"/>
      <c r="B382" s="31"/>
      <c r="C382" s="31"/>
      <c r="D382" s="31"/>
      <c r="E382" s="31"/>
    </row>
    <row r="383" spans="1:5" ht="12.75">
      <c r="A383" s="31"/>
      <c r="B383" s="31"/>
      <c r="C383" s="31"/>
      <c r="D383" s="31"/>
      <c r="E383" s="31"/>
    </row>
    <row r="384" spans="1:5" ht="12.75">
      <c r="A384" s="31"/>
      <c r="B384" s="25"/>
      <c r="C384" s="31"/>
      <c r="D384" s="31"/>
      <c r="E384" s="31"/>
    </row>
    <row r="385" spans="1:5" ht="12.75">
      <c r="A385" s="31"/>
      <c r="B385" s="31"/>
      <c r="C385" s="31"/>
      <c r="D385" s="31"/>
      <c r="E385" s="31"/>
    </row>
    <row r="386" spans="1:5" ht="12.75">
      <c r="A386" s="31"/>
      <c r="B386" s="25"/>
      <c r="C386" s="31"/>
      <c r="D386" s="31"/>
      <c r="E386" s="31"/>
    </row>
    <row r="387" spans="1:5" ht="12.75">
      <c r="A387" s="31"/>
      <c r="B387" s="25"/>
      <c r="C387" s="31"/>
      <c r="D387" s="31"/>
      <c r="E387" s="31"/>
    </row>
    <row r="388" spans="1:5" ht="12.75">
      <c r="A388" s="31"/>
      <c r="B388" s="31"/>
      <c r="C388" s="31"/>
      <c r="D388" s="31"/>
      <c r="E388" s="31"/>
    </row>
    <row r="389" spans="1:5" ht="12.75">
      <c r="A389" s="31"/>
      <c r="B389" s="31"/>
      <c r="C389" s="31"/>
      <c r="D389" s="31"/>
      <c r="E389" s="31"/>
    </row>
    <row r="390" spans="1:5" ht="12.75">
      <c r="A390" s="31"/>
      <c r="B390" s="31"/>
      <c r="C390" s="31"/>
      <c r="D390" s="31"/>
      <c r="E390" s="31"/>
    </row>
    <row r="391" spans="1:5" ht="12.75">
      <c r="A391" s="31"/>
      <c r="B391" s="31"/>
      <c r="C391" s="31"/>
      <c r="D391" s="31"/>
      <c r="E391" s="31"/>
    </row>
    <row r="392" spans="1:5" ht="12.75">
      <c r="A392" s="31"/>
      <c r="B392" s="31"/>
      <c r="C392" s="31"/>
      <c r="D392" s="31"/>
      <c r="E392" s="31"/>
    </row>
    <row r="393" spans="1:5" ht="12.75">
      <c r="A393" s="31"/>
      <c r="B393" s="25"/>
      <c r="C393" s="31"/>
      <c r="D393" s="31"/>
      <c r="E393" s="31"/>
    </row>
    <row r="394" spans="1:5" ht="12.75">
      <c r="A394" s="31"/>
      <c r="B394" s="25"/>
      <c r="C394" s="31"/>
      <c r="D394" s="31"/>
      <c r="E394" s="31"/>
    </row>
    <row r="395" spans="1:5" ht="12.75">
      <c r="A395" s="31"/>
      <c r="B395" s="31"/>
      <c r="C395" s="31"/>
      <c r="D395" s="31"/>
      <c r="E395" s="31"/>
    </row>
    <row r="396" spans="1:5" ht="12.75">
      <c r="A396" s="31"/>
      <c r="B396" s="31"/>
      <c r="C396" s="31"/>
      <c r="D396" s="31"/>
      <c r="E396" s="31"/>
    </row>
    <row r="397" spans="1:5" ht="12.75">
      <c r="A397" s="31"/>
      <c r="B397" s="31"/>
      <c r="C397" s="31"/>
      <c r="D397" s="31"/>
      <c r="E397" s="31"/>
    </row>
    <row r="398" spans="1:5" ht="12.75">
      <c r="A398" s="31"/>
      <c r="B398" s="31"/>
      <c r="C398" s="31"/>
      <c r="D398" s="31"/>
      <c r="E398" s="31"/>
    </row>
    <row r="399" spans="1:5" ht="12.75">
      <c r="A399" s="31"/>
      <c r="B399" s="31"/>
      <c r="C399" s="31"/>
      <c r="D399" s="31"/>
      <c r="E399" s="31"/>
    </row>
    <row r="400" spans="1:5" ht="12.75">
      <c r="A400" s="31"/>
      <c r="B400" s="31"/>
      <c r="C400" s="31"/>
      <c r="D400" s="31"/>
      <c r="E400" s="31"/>
    </row>
    <row r="401" spans="1:5" ht="12.75">
      <c r="A401" s="31"/>
      <c r="B401" s="31"/>
      <c r="C401" s="31"/>
      <c r="D401" s="31"/>
      <c r="E401" s="31"/>
    </row>
    <row r="402" spans="1:5" ht="12.75">
      <c r="A402" s="31"/>
      <c r="B402" s="31"/>
      <c r="C402" s="31"/>
      <c r="D402" s="31"/>
      <c r="E402" s="31"/>
    </row>
    <row r="403" spans="1:5" ht="12.75">
      <c r="A403" s="31"/>
      <c r="B403" s="31"/>
      <c r="C403" s="31"/>
      <c r="D403" s="31"/>
      <c r="E403" s="31"/>
    </row>
    <row r="404" spans="1:5" ht="12.75">
      <c r="A404" s="31"/>
      <c r="B404" s="31"/>
      <c r="C404" s="31"/>
      <c r="D404" s="31"/>
      <c r="E404" s="31"/>
    </row>
    <row r="405" spans="1:5" ht="12.75">
      <c r="A405" s="31"/>
      <c r="B405" s="31"/>
      <c r="C405" s="31"/>
      <c r="D405" s="31"/>
      <c r="E405" s="31"/>
    </row>
    <row r="406" spans="1:5" ht="12.75">
      <c r="A406" s="31"/>
      <c r="B406" s="31"/>
      <c r="C406" s="31"/>
      <c r="D406" s="31"/>
      <c r="E406" s="31"/>
    </row>
    <row r="407" spans="1:5" ht="12.75">
      <c r="A407" s="31"/>
      <c r="B407" s="31"/>
      <c r="C407" s="31"/>
      <c r="D407" s="31"/>
      <c r="E407" s="31"/>
    </row>
    <row r="408" spans="1:5" ht="12.75">
      <c r="A408" s="31"/>
      <c r="B408" s="25"/>
      <c r="C408" s="31"/>
      <c r="D408" s="31"/>
      <c r="E408" s="31"/>
    </row>
    <row r="409" spans="1:5" ht="12.75">
      <c r="A409" s="31"/>
      <c r="B409" s="31"/>
      <c r="C409" s="31"/>
      <c r="D409" s="31"/>
      <c r="E409" s="31"/>
    </row>
    <row r="410" spans="1:5" ht="12.75">
      <c r="A410" s="31"/>
      <c r="B410" s="31"/>
      <c r="C410" s="31"/>
      <c r="D410" s="31"/>
      <c r="E410" s="31"/>
    </row>
    <row r="411" spans="1:5" ht="12.75">
      <c r="A411" s="31"/>
      <c r="B411" s="31"/>
      <c r="C411" s="31"/>
      <c r="D411" s="31"/>
      <c r="E411" s="31"/>
    </row>
    <row r="412" spans="1:5" ht="12.75">
      <c r="A412" s="31"/>
      <c r="B412" s="31"/>
      <c r="C412" s="31"/>
      <c r="D412" s="31"/>
      <c r="E412" s="31"/>
    </row>
    <row r="413" spans="1:5" ht="12.75">
      <c r="A413" s="31"/>
      <c r="B413" s="31"/>
      <c r="C413" s="31"/>
      <c r="D413" s="31"/>
      <c r="E413" s="31"/>
    </row>
    <row r="414" spans="1:5" ht="12.75">
      <c r="A414" s="31"/>
      <c r="B414" s="31"/>
      <c r="C414" s="31"/>
      <c r="D414" s="31"/>
      <c r="E414" s="31"/>
    </row>
    <row r="415" spans="1:5" ht="12.75">
      <c r="A415" s="31"/>
      <c r="B415" s="31"/>
      <c r="C415" s="31"/>
      <c r="D415" s="31"/>
      <c r="E415" s="31"/>
    </row>
    <row r="416" spans="1:5" ht="12.75">
      <c r="A416" s="31"/>
      <c r="B416" s="31"/>
      <c r="C416" s="31"/>
      <c r="D416" s="31"/>
      <c r="E416" s="31"/>
    </row>
    <row r="417" spans="1:5" ht="12.75">
      <c r="A417" s="31"/>
      <c r="B417" s="31"/>
      <c r="C417" s="31"/>
      <c r="D417" s="31"/>
      <c r="E417" s="31"/>
    </row>
    <row r="418" spans="1:5" ht="12.75">
      <c r="A418" s="31"/>
      <c r="B418" s="31"/>
      <c r="C418" s="31"/>
      <c r="D418" s="31"/>
      <c r="E418" s="31"/>
    </row>
    <row r="419" spans="1:5" ht="12.75">
      <c r="A419" s="31"/>
      <c r="B419" s="31"/>
      <c r="C419" s="31"/>
      <c r="D419" s="31"/>
      <c r="E419" s="31"/>
    </row>
    <row r="420" spans="1:5" ht="12.75">
      <c r="A420" s="31"/>
      <c r="B420" s="31"/>
      <c r="C420" s="31"/>
      <c r="D420" s="31"/>
      <c r="E420" s="31"/>
    </row>
    <row r="421" spans="1:5" ht="12.75">
      <c r="A421" s="31"/>
      <c r="B421" s="31"/>
      <c r="C421" s="31"/>
      <c r="D421" s="31"/>
      <c r="E421" s="31"/>
    </row>
    <row r="422" spans="1:5" ht="12.75">
      <c r="A422" s="31"/>
      <c r="B422" s="31"/>
      <c r="C422" s="31"/>
      <c r="D422" s="31"/>
      <c r="E422" s="31"/>
    </row>
    <row r="423" spans="1:5" ht="12.75">
      <c r="A423" s="31"/>
      <c r="B423" s="31"/>
      <c r="C423" s="31"/>
      <c r="D423" s="31"/>
      <c r="E423" s="31"/>
    </row>
    <row r="424" spans="1:5" ht="12.75">
      <c r="A424" s="31"/>
      <c r="B424" s="31"/>
      <c r="C424" s="31"/>
      <c r="D424" s="31"/>
      <c r="E424" s="31"/>
    </row>
    <row r="425" spans="1:5" ht="12.75">
      <c r="A425" s="31"/>
      <c r="B425" s="31"/>
      <c r="C425" s="31"/>
      <c r="D425" s="31"/>
      <c r="E425" s="31"/>
    </row>
    <row r="426" spans="1:5" ht="12.75">
      <c r="A426" s="31"/>
      <c r="B426" s="31"/>
      <c r="C426" s="31"/>
      <c r="D426" s="31"/>
      <c r="E426" s="31"/>
    </row>
    <row r="427" spans="1:5" ht="12.75">
      <c r="A427" s="31"/>
      <c r="B427" s="31"/>
      <c r="C427" s="31"/>
      <c r="D427" s="31"/>
      <c r="E427" s="31"/>
    </row>
    <row r="428" spans="1:5" ht="12.75">
      <c r="A428" s="31"/>
      <c r="B428" s="31"/>
      <c r="C428" s="31"/>
      <c r="D428" s="31"/>
      <c r="E428" s="31"/>
    </row>
    <row r="429" spans="1:5" ht="12.75">
      <c r="A429" s="31"/>
      <c r="B429" s="31"/>
      <c r="C429" s="31"/>
      <c r="D429" s="31"/>
      <c r="E429" s="31"/>
    </row>
    <row r="430" spans="1:5" ht="12.75">
      <c r="A430" s="31"/>
      <c r="B430" s="31"/>
      <c r="C430" s="31"/>
      <c r="D430" s="31"/>
      <c r="E430" s="31"/>
    </row>
    <row r="431" spans="1:5" ht="12.75">
      <c r="A431" s="31"/>
      <c r="B431" s="31"/>
      <c r="C431" s="31"/>
      <c r="D431" s="31"/>
      <c r="E431" s="31"/>
    </row>
    <row r="432" spans="1:5" ht="12.75">
      <c r="A432" s="31"/>
      <c r="B432" s="25"/>
      <c r="C432" s="31"/>
      <c r="D432" s="31"/>
      <c r="E432" s="31"/>
    </row>
    <row r="433" spans="1:5" ht="12.75">
      <c r="A433" s="31"/>
      <c r="B433" s="31"/>
      <c r="C433" s="31"/>
      <c r="D433" s="31"/>
      <c r="E433" s="31"/>
    </row>
    <row r="434" spans="1:5" ht="12.75">
      <c r="A434" s="31"/>
      <c r="B434" s="48"/>
      <c r="C434" s="31"/>
      <c r="D434" s="31"/>
      <c r="E434" s="31"/>
    </row>
    <row r="435" spans="1:5" ht="12.75">
      <c r="A435" s="31"/>
      <c r="B435" s="31"/>
      <c r="C435" s="31"/>
      <c r="D435" s="31"/>
      <c r="E435" s="31"/>
    </row>
    <row r="436" spans="1:5" ht="12.75">
      <c r="A436" s="31"/>
      <c r="B436" s="31"/>
      <c r="C436" s="31"/>
      <c r="D436" s="31"/>
      <c r="E436" s="31"/>
    </row>
    <row r="437" spans="1:5" ht="12.75">
      <c r="A437" s="31"/>
      <c r="B437" s="31"/>
      <c r="C437" s="31"/>
      <c r="D437" s="31"/>
      <c r="E437" s="31"/>
    </row>
    <row r="438" spans="1:5" ht="12.75">
      <c r="A438" s="31"/>
      <c r="B438" s="31"/>
      <c r="C438" s="31"/>
      <c r="D438" s="31"/>
      <c r="E438" s="31"/>
    </row>
    <row r="439" spans="1:5" ht="12.75">
      <c r="A439" s="31"/>
      <c r="B439" s="25"/>
      <c r="C439" s="31"/>
      <c r="D439" s="31"/>
      <c r="E439" s="31"/>
    </row>
    <row r="440" spans="1:5" ht="12.75">
      <c r="A440" s="31"/>
      <c r="B440" s="31"/>
      <c r="C440" s="31"/>
      <c r="D440" s="31"/>
      <c r="E440" s="31"/>
    </row>
    <row r="441" spans="1:5" ht="12.75">
      <c r="A441" s="31"/>
      <c r="B441" s="25"/>
      <c r="C441" s="31"/>
      <c r="D441" s="31"/>
      <c r="E441" s="31"/>
    </row>
    <row r="442" spans="1:5" ht="12.75">
      <c r="A442" s="31"/>
      <c r="B442" s="25"/>
      <c r="C442" s="31"/>
      <c r="D442" s="31"/>
      <c r="E442" s="31"/>
    </row>
    <row r="443" spans="1:5" ht="12.75">
      <c r="A443" s="31"/>
      <c r="B443" s="31"/>
      <c r="C443" s="31"/>
      <c r="D443" s="31"/>
      <c r="E443" s="31"/>
    </row>
    <row r="444" spans="1:5" ht="12.75">
      <c r="A444" s="31"/>
      <c r="B444" s="31"/>
      <c r="C444" s="31"/>
      <c r="D444" s="31"/>
      <c r="E444" s="31"/>
    </row>
    <row r="445" spans="1:5" ht="12.75">
      <c r="A445" s="31"/>
      <c r="B445" s="31"/>
      <c r="C445" s="31"/>
      <c r="D445" s="31"/>
      <c r="E445" s="31"/>
    </row>
    <row r="446" spans="1:5" ht="12.75">
      <c r="A446" s="31"/>
      <c r="B446" s="31"/>
      <c r="C446" s="31"/>
      <c r="D446" s="31"/>
      <c r="E446" s="31"/>
    </row>
    <row r="447" spans="1:5" ht="12.75">
      <c r="A447" s="31"/>
      <c r="B447" s="31"/>
      <c r="C447" s="31"/>
      <c r="D447" s="31"/>
      <c r="E447" s="31"/>
    </row>
    <row r="448" spans="1:5" ht="12.75">
      <c r="A448" s="31"/>
      <c r="B448" s="31"/>
      <c r="C448" s="31"/>
      <c r="D448" s="31"/>
      <c r="E448" s="31"/>
    </row>
    <row r="449" spans="1:5" ht="12.75">
      <c r="A449" s="31"/>
      <c r="B449" s="31"/>
      <c r="C449" s="31"/>
      <c r="D449" s="31"/>
      <c r="E449" s="31"/>
    </row>
    <row r="450" spans="1:5" ht="12.75">
      <c r="A450" s="31"/>
      <c r="B450" s="31"/>
      <c r="C450" s="31"/>
      <c r="D450" s="31"/>
      <c r="E450" s="31"/>
    </row>
    <row r="451" spans="1:5" ht="12.75">
      <c r="A451" s="31"/>
      <c r="B451" s="31"/>
      <c r="C451" s="31"/>
      <c r="D451" s="31"/>
      <c r="E451" s="31"/>
    </row>
    <row r="452" spans="1:5" ht="12.75">
      <c r="A452" s="31"/>
      <c r="B452" s="49"/>
      <c r="C452" s="31"/>
      <c r="D452" s="31"/>
      <c r="E452" s="31"/>
    </row>
    <row r="453" spans="1:5" ht="12.75">
      <c r="A453" s="31"/>
      <c r="B453" s="48"/>
      <c r="C453" s="31"/>
      <c r="D453" s="31"/>
      <c r="E453" s="31"/>
    </row>
    <row r="454" spans="1:5" ht="12.75">
      <c r="A454" s="31"/>
      <c r="B454" s="48"/>
      <c r="C454" s="31"/>
      <c r="D454" s="31"/>
      <c r="E454" s="31"/>
    </row>
    <row r="455" spans="1:5" ht="12.75">
      <c r="A455" s="31"/>
      <c r="B455" s="49"/>
      <c r="C455" s="31"/>
      <c r="D455" s="31"/>
      <c r="E455" s="31"/>
    </row>
    <row r="456" spans="1:5" ht="12.75">
      <c r="A456" s="31"/>
      <c r="B456" s="49"/>
      <c r="C456" s="31"/>
      <c r="D456" s="31"/>
      <c r="E456" s="31"/>
    </row>
    <row r="457" spans="1:5" ht="12.75">
      <c r="A457" s="31"/>
      <c r="B457" s="49"/>
      <c r="C457" s="31"/>
      <c r="D457" s="31"/>
      <c r="E457" s="31"/>
    </row>
    <row r="458" spans="1:5" ht="12.75">
      <c r="A458" s="31"/>
      <c r="B458" s="49"/>
      <c r="C458" s="31"/>
      <c r="D458" s="31"/>
      <c r="E458" s="31"/>
    </row>
    <row r="459" spans="1:5" ht="12.75">
      <c r="A459" s="31"/>
      <c r="B459" s="31"/>
      <c r="C459" s="31"/>
      <c r="D459" s="31"/>
      <c r="E459" s="31"/>
    </row>
    <row r="460" spans="1:5" ht="12.75">
      <c r="A460" s="31"/>
      <c r="B460" s="31"/>
      <c r="C460" s="31"/>
      <c r="D460" s="31"/>
      <c r="E460" s="31"/>
    </row>
    <row r="461" spans="1:5" ht="12.75">
      <c r="A461" s="31"/>
      <c r="B461" s="25"/>
      <c r="C461" s="31"/>
      <c r="D461" s="31"/>
      <c r="E461" s="31"/>
    </row>
    <row r="462" spans="1:5" ht="12.75">
      <c r="A462" s="31"/>
      <c r="B462" s="25"/>
      <c r="C462" s="31"/>
      <c r="D462" s="31"/>
      <c r="E462" s="31"/>
    </row>
    <row r="463" spans="1:5" ht="12.75">
      <c r="A463" s="31"/>
      <c r="B463" s="31"/>
      <c r="C463" s="31"/>
      <c r="D463" s="31"/>
      <c r="E463" s="31"/>
    </row>
    <row r="464" spans="1:5" ht="12.75">
      <c r="A464" s="31"/>
      <c r="B464" s="31"/>
      <c r="C464" s="31"/>
      <c r="D464" s="31"/>
      <c r="E464" s="31"/>
    </row>
    <row r="465" spans="1:5" ht="12.75">
      <c r="A465" s="31"/>
      <c r="B465" s="31"/>
      <c r="C465" s="31"/>
      <c r="D465" s="31"/>
      <c r="E465" s="31"/>
    </row>
    <row r="466" spans="1:5" ht="12.75">
      <c r="A466" s="31"/>
      <c r="B466" s="31"/>
      <c r="C466" s="31"/>
      <c r="D466" s="31"/>
      <c r="E466" s="31"/>
    </row>
    <row r="467" spans="1:5" ht="12.75">
      <c r="A467" s="31"/>
      <c r="B467" s="31"/>
      <c r="C467" s="31"/>
      <c r="D467" s="31"/>
      <c r="E467" s="31"/>
    </row>
    <row r="468" spans="1:5" ht="12.75">
      <c r="A468" s="31"/>
      <c r="B468" s="31"/>
      <c r="C468" s="31"/>
      <c r="D468" s="31"/>
      <c r="E468" s="31"/>
    </row>
    <row r="469" spans="1:5" ht="12.75">
      <c r="A469" s="31"/>
      <c r="B469" s="31"/>
      <c r="C469" s="31"/>
      <c r="D469" s="31"/>
      <c r="E469" s="31"/>
    </row>
    <row r="470" spans="1:5" ht="12.75">
      <c r="A470" s="31"/>
      <c r="B470" s="31"/>
      <c r="C470" s="31"/>
      <c r="D470" s="31"/>
      <c r="E470" s="31"/>
    </row>
    <row r="471" spans="1:5" ht="12.75">
      <c r="A471" s="31"/>
      <c r="B471" s="31"/>
      <c r="C471" s="31"/>
      <c r="D471" s="31"/>
      <c r="E471" s="31"/>
    </row>
    <row r="472" spans="1:5" ht="12.75">
      <c r="A472" s="31"/>
      <c r="B472" s="31"/>
      <c r="C472" s="31"/>
      <c r="D472" s="31"/>
      <c r="E472" s="31"/>
    </row>
    <row r="473" spans="1:5" ht="12.75">
      <c r="A473" s="31"/>
      <c r="B473" s="31"/>
      <c r="C473" s="31"/>
      <c r="D473" s="31"/>
      <c r="E473" s="31"/>
    </row>
    <row r="474" spans="1:5" ht="12.75">
      <c r="A474" s="31"/>
      <c r="B474" s="31"/>
      <c r="C474" s="31"/>
      <c r="D474" s="31"/>
      <c r="E474" s="31"/>
    </row>
    <row r="475" spans="1:5" ht="12.75">
      <c r="A475" s="31"/>
      <c r="B475" s="31"/>
      <c r="C475" s="31"/>
      <c r="D475" s="31"/>
      <c r="E475" s="31"/>
    </row>
    <row r="476" spans="1:5" ht="12.75">
      <c r="A476" s="31"/>
      <c r="B476" s="31"/>
      <c r="C476" s="31"/>
      <c r="D476" s="31"/>
      <c r="E476" s="31"/>
    </row>
    <row r="477" spans="1:5" ht="12.75">
      <c r="A477" s="31"/>
      <c r="B477" s="31"/>
      <c r="C477" s="31"/>
      <c r="D477" s="31"/>
      <c r="E477" s="31"/>
    </row>
    <row r="478" spans="1:5" ht="12.75">
      <c r="A478" s="31"/>
      <c r="B478" s="31"/>
      <c r="C478" s="31"/>
      <c r="D478" s="31"/>
      <c r="E478" s="31"/>
    </row>
    <row r="479" spans="1:5" ht="12.75">
      <c r="A479" s="31"/>
      <c r="B479" s="31"/>
      <c r="C479" s="31"/>
      <c r="D479" s="31"/>
      <c r="E479" s="31"/>
    </row>
    <row r="480" spans="1:5" ht="12.75">
      <c r="A480" s="31"/>
      <c r="B480" s="31"/>
      <c r="C480" s="31"/>
      <c r="D480" s="31"/>
      <c r="E480" s="31"/>
    </row>
    <row r="481" spans="1:5" ht="12.75">
      <c r="A481" s="31"/>
      <c r="B481" s="31"/>
      <c r="C481" s="31"/>
      <c r="D481" s="31"/>
      <c r="E481" s="31"/>
    </row>
    <row r="482" spans="1:5" ht="12.75">
      <c r="A482" s="31"/>
      <c r="B482" s="31"/>
      <c r="C482" s="31"/>
      <c r="D482" s="31"/>
      <c r="E482" s="31"/>
    </row>
    <row r="483" spans="1:5" ht="12.75">
      <c r="A483" s="31"/>
      <c r="B483" s="31"/>
      <c r="C483" s="31"/>
      <c r="D483" s="31"/>
      <c r="E483" s="31"/>
    </row>
    <row r="484" spans="1:5" ht="12.75">
      <c r="A484" s="31"/>
      <c r="B484" s="31"/>
      <c r="C484" s="31"/>
      <c r="D484" s="31"/>
      <c r="E484" s="31"/>
    </row>
    <row r="485" spans="1:5" ht="12.75">
      <c r="A485" s="31"/>
      <c r="B485" s="31"/>
      <c r="C485" s="31"/>
      <c r="D485" s="31"/>
      <c r="E485" s="31"/>
    </row>
    <row r="486" spans="1:5" ht="12.75">
      <c r="A486" s="31"/>
      <c r="B486" s="31"/>
      <c r="C486" s="31"/>
      <c r="D486" s="31"/>
      <c r="E486" s="31"/>
    </row>
    <row r="487" spans="1:5" ht="12.75">
      <c r="A487" s="31"/>
      <c r="B487" s="31"/>
      <c r="C487" s="31"/>
      <c r="D487" s="31"/>
      <c r="E487" s="31"/>
    </row>
    <row r="488" spans="1:5" ht="12.75">
      <c r="A488" s="31"/>
      <c r="B488" s="31"/>
      <c r="C488" s="31"/>
      <c r="D488" s="31"/>
      <c r="E488" s="31"/>
    </row>
    <row r="489" spans="1:5" ht="12.75">
      <c r="A489" s="31"/>
      <c r="B489" s="31"/>
      <c r="C489" s="31"/>
      <c r="D489" s="31"/>
      <c r="E489" s="31"/>
    </row>
    <row r="490" spans="1:5" ht="12.75">
      <c r="A490" s="31"/>
      <c r="B490" s="31"/>
      <c r="C490" s="31"/>
      <c r="D490" s="31"/>
      <c r="E490" s="31"/>
    </row>
    <row r="491" spans="1:5" ht="12.75">
      <c r="A491" s="31"/>
      <c r="B491" s="31"/>
      <c r="C491" s="31"/>
      <c r="D491" s="31"/>
      <c r="E491" s="31"/>
    </row>
    <row r="492" spans="1:5" ht="12.75">
      <c r="A492" s="31"/>
      <c r="B492" s="31"/>
      <c r="C492" s="31"/>
      <c r="D492" s="31"/>
      <c r="E492" s="31"/>
    </row>
    <row r="493" spans="1:5" ht="12.75">
      <c r="A493" s="31"/>
      <c r="B493" s="31"/>
      <c r="C493" s="31"/>
      <c r="D493" s="31"/>
      <c r="E493" s="31"/>
    </row>
    <row r="494" spans="1:5" ht="12.75">
      <c r="A494" s="31"/>
      <c r="B494" s="31"/>
      <c r="C494" s="31"/>
      <c r="D494" s="31"/>
      <c r="E494" s="31"/>
    </row>
    <row r="495" spans="1:5" ht="12.75">
      <c r="A495" s="31"/>
      <c r="B495" s="31"/>
      <c r="C495" s="31"/>
      <c r="D495" s="31"/>
      <c r="E495" s="31"/>
    </row>
    <row r="496" spans="1:5" ht="12.75">
      <c r="A496" s="31"/>
      <c r="B496" s="31"/>
      <c r="C496" s="31"/>
      <c r="D496" s="31"/>
      <c r="E496" s="31"/>
    </row>
    <row r="497" spans="1:5" ht="12.75">
      <c r="A497" s="31"/>
      <c r="B497" s="31"/>
      <c r="C497" s="31"/>
      <c r="D497" s="31"/>
      <c r="E497" s="31"/>
    </row>
    <row r="498" spans="1:5" ht="12.75">
      <c r="A498" s="31"/>
      <c r="B498" s="31"/>
      <c r="C498" s="31"/>
      <c r="D498" s="31"/>
      <c r="E498" s="31"/>
    </row>
    <row r="499" spans="1:5" ht="12.75">
      <c r="A499" s="31"/>
      <c r="B499" s="31"/>
      <c r="C499" s="31"/>
      <c r="D499" s="31"/>
      <c r="E499" s="31"/>
    </row>
    <row r="500" spans="1:5" ht="12.75">
      <c r="A500" s="31"/>
      <c r="B500" s="31"/>
      <c r="C500" s="31"/>
      <c r="D500" s="31"/>
      <c r="E500" s="31"/>
    </row>
    <row r="501" spans="1:5" ht="12.75">
      <c r="A501" s="31"/>
      <c r="B501" s="31"/>
      <c r="C501" s="31"/>
      <c r="D501" s="31"/>
      <c r="E501" s="31"/>
    </row>
    <row r="502" spans="1:5" ht="12.75">
      <c r="A502" s="31"/>
      <c r="B502" s="31"/>
      <c r="C502" s="31"/>
      <c r="D502" s="31"/>
      <c r="E502" s="31"/>
    </row>
    <row r="503" spans="1:5" ht="12.75">
      <c r="A503" s="31"/>
      <c r="B503" s="31"/>
      <c r="C503" s="31"/>
      <c r="D503" s="31"/>
      <c r="E503" s="31"/>
    </row>
    <row r="504" spans="1:5" ht="12.75">
      <c r="A504" s="31"/>
      <c r="B504" s="25"/>
      <c r="C504" s="31"/>
      <c r="D504" s="31"/>
      <c r="E504" s="31"/>
    </row>
    <row r="505" spans="1:5" ht="12.75">
      <c r="A505" s="31"/>
      <c r="B505" s="31"/>
      <c r="C505" s="31"/>
      <c r="D505" s="31"/>
      <c r="E505" s="31"/>
    </row>
    <row r="506" spans="1:5" ht="12.75">
      <c r="A506" s="31"/>
      <c r="B506" s="31"/>
      <c r="C506" s="31"/>
      <c r="D506" s="31"/>
      <c r="E506" s="31"/>
    </row>
    <row r="507" spans="1:5" ht="12.75">
      <c r="A507" s="31"/>
      <c r="B507" s="31"/>
      <c r="C507" s="31"/>
      <c r="D507" s="31"/>
      <c r="E507" s="31"/>
    </row>
    <row r="508" spans="1:5" ht="12.75">
      <c r="A508" s="31"/>
      <c r="B508" s="31"/>
      <c r="C508" s="31"/>
      <c r="D508" s="31"/>
      <c r="E508" s="31"/>
    </row>
    <row r="509" spans="1:5" ht="12.75">
      <c r="A509" s="31"/>
      <c r="B509" s="31"/>
      <c r="C509" s="31"/>
      <c r="D509" s="31"/>
      <c r="E509" s="31"/>
    </row>
    <row r="510" spans="1:5" ht="12.75">
      <c r="A510" s="31"/>
      <c r="B510" s="31"/>
      <c r="C510" s="31"/>
      <c r="D510" s="31"/>
      <c r="E510" s="31"/>
    </row>
    <row r="511" spans="1:5" ht="12.75">
      <c r="A511" s="31"/>
      <c r="B511" s="31"/>
      <c r="C511" s="31"/>
      <c r="D511" s="31"/>
      <c r="E511" s="31"/>
    </row>
    <row r="512" spans="1:5" ht="12.75">
      <c r="A512" s="31"/>
      <c r="B512" s="31"/>
      <c r="C512" s="31"/>
      <c r="D512" s="31"/>
      <c r="E512" s="31"/>
    </row>
    <row r="513" spans="1:5" ht="12.75">
      <c r="A513" s="31"/>
      <c r="B513" s="31"/>
      <c r="C513" s="31"/>
      <c r="D513" s="31"/>
      <c r="E513" s="31"/>
    </row>
    <row r="514" spans="1:5" ht="12.75">
      <c r="A514" s="31"/>
      <c r="B514" s="31"/>
      <c r="C514" s="31"/>
      <c r="D514" s="31"/>
      <c r="E514" s="31"/>
    </row>
    <row r="515" spans="1:5" ht="12.75">
      <c r="A515" s="31"/>
      <c r="B515" s="31"/>
      <c r="C515" s="31"/>
      <c r="D515" s="31"/>
      <c r="E515" s="31"/>
    </row>
    <row r="516" spans="1:5" ht="12.75">
      <c r="A516" s="31"/>
      <c r="B516" s="31"/>
      <c r="C516" s="31"/>
      <c r="D516" s="31"/>
      <c r="E516" s="31"/>
    </row>
    <row r="517" spans="1:5" ht="12.75">
      <c r="A517" s="31"/>
      <c r="B517" s="31"/>
      <c r="C517" s="31"/>
      <c r="D517" s="31"/>
      <c r="E517" s="31"/>
    </row>
    <row r="518" spans="1:5" ht="12.75">
      <c r="A518" s="31"/>
      <c r="B518" s="31"/>
      <c r="C518" s="31"/>
      <c r="D518" s="31"/>
      <c r="E518" s="31"/>
    </row>
    <row r="519" spans="1:5" ht="12.75">
      <c r="A519" s="31"/>
      <c r="B519" s="31"/>
      <c r="C519" s="31"/>
      <c r="D519" s="31"/>
      <c r="E519" s="31"/>
    </row>
    <row r="520" spans="1:5" ht="12.75">
      <c r="A520" s="31"/>
      <c r="B520" s="31"/>
      <c r="C520" s="31"/>
      <c r="D520" s="31"/>
      <c r="E520" s="31"/>
    </row>
    <row r="521" spans="1:5" ht="12.75">
      <c r="A521" s="31"/>
      <c r="B521" s="31"/>
      <c r="C521" s="31"/>
      <c r="D521" s="31"/>
      <c r="E521" s="31"/>
    </row>
    <row r="522" spans="1:5" ht="12.75">
      <c r="A522" s="31"/>
      <c r="B522" s="31"/>
      <c r="C522" s="31"/>
      <c r="D522" s="31"/>
      <c r="E522" s="31"/>
    </row>
    <row r="523" spans="1:5" ht="12.75">
      <c r="A523" s="31"/>
      <c r="B523" s="31"/>
      <c r="C523" s="31"/>
      <c r="D523" s="31"/>
      <c r="E523" s="31"/>
    </row>
    <row r="524" spans="1:5" ht="12.75">
      <c r="A524" s="31"/>
      <c r="B524" s="31"/>
      <c r="C524" s="31"/>
      <c r="D524" s="31"/>
      <c r="E524" s="31"/>
    </row>
    <row r="525" spans="1:5" ht="12.75">
      <c r="A525" s="31"/>
      <c r="B525" s="31"/>
      <c r="C525" s="31"/>
      <c r="D525" s="31"/>
      <c r="E525" s="31"/>
    </row>
    <row r="526" spans="1:5" ht="12.75">
      <c r="A526" s="31"/>
      <c r="B526" s="31"/>
      <c r="C526" s="31"/>
      <c r="D526" s="31"/>
      <c r="E526" s="31"/>
    </row>
    <row r="527" spans="1:5" ht="12.75">
      <c r="A527" s="31"/>
      <c r="B527" s="31"/>
      <c r="C527" s="31"/>
      <c r="D527" s="31"/>
      <c r="E527" s="31"/>
    </row>
    <row r="528" spans="1:5" ht="12.75">
      <c r="A528" s="31"/>
      <c r="B528" s="31"/>
      <c r="C528" s="31"/>
      <c r="D528" s="31"/>
      <c r="E528" s="31"/>
    </row>
    <row r="529" spans="1:5" ht="12.75">
      <c r="A529" s="31"/>
      <c r="B529" s="31"/>
      <c r="C529" s="31"/>
      <c r="D529" s="31"/>
      <c r="E529" s="31"/>
    </row>
    <row r="530" spans="1:5" ht="12.75">
      <c r="A530" s="31"/>
      <c r="B530" s="31"/>
      <c r="C530" s="31"/>
      <c r="D530" s="31"/>
      <c r="E530" s="31"/>
    </row>
    <row r="531" spans="1:5" ht="12.75">
      <c r="A531" s="31"/>
      <c r="B531" s="31"/>
      <c r="C531" s="31"/>
      <c r="D531" s="31"/>
      <c r="E531" s="31"/>
    </row>
    <row r="532" spans="1:5" ht="12.75">
      <c r="A532" s="31"/>
      <c r="B532" s="31"/>
      <c r="C532" s="31"/>
      <c r="D532" s="31"/>
      <c r="E532" s="31"/>
    </row>
    <row r="533" spans="1:5" ht="12.75">
      <c r="A533" s="31"/>
      <c r="B533" s="31"/>
      <c r="C533" s="31"/>
      <c r="D533" s="31"/>
      <c r="E533" s="31"/>
    </row>
    <row r="534" spans="1:5" ht="12.75">
      <c r="A534" s="31"/>
      <c r="B534" s="31"/>
      <c r="C534" s="31"/>
      <c r="D534" s="31"/>
      <c r="E534" s="31"/>
    </row>
    <row r="535" spans="1:5" ht="12.75">
      <c r="A535" s="31"/>
      <c r="B535" s="31"/>
      <c r="C535" s="31"/>
      <c r="D535" s="31"/>
      <c r="E535" s="31"/>
    </row>
    <row r="536" spans="1:5" ht="12.75">
      <c r="A536" s="31"/>
      <c r="B536" s="31"/>
      <c r="C536" s="31"/>
      <c r="D536" s="31"/>
      <c r="E536" s="31"/>
    </row>
    <row r="537" spans="1:5" ht="12.75">
      <c r="A537" s="31"/>
      <c r="B537" s="31"/>
      <c r="C537" s="31"/>
      <c r="D537" s="31"/>
      <c r="E537" s="31"/>
    </row>
    <row r="538" spans="1:5" ht="12.75">
      <c r="A538" s="31"/>
      <c r="B538" s="31"/>
      <c r="C538" s="31"/>
      <c r="D538" s="31"/>
      <c r="E538" s="31"/>
    </row>
    <row r="539" spans="1:5" ht="12.75">
      <c r="A539" s="31"/>
      <c r="B539" s="31"/>
      <c r="C539" s="31"/>
      <c r="D539" s="31"/>
      <c r="E539" s="31"/>
    </row>
    <row r="540" spans="1:5" ht="12.75">
      <c r="A540" s="31"/>
      <c r="B540" s="31"/>
      <c r="C540" s="31"/>
      <c r="D540" s="31"/>
      <c r="E540" s="31"/>
    </row>
    <row r="541" spans="1:5" ht="12.75">
      <c r="A541" s="31"/>
      <c r="B541" s="31"/>
      <c r="C541" s="31"/>
      <c r="D541" s="31"/>
      <c r="E541" s="31"/>
    </row>
    <row r="542" spans="1:5" ht="12.75">
      <c r="A542" s="31"/>
      <c r="B542" s="31"/>
      <c r="C542" s="31"/>
      <c r="D542" s="31"/>
      <c r="E542" s="31"/>
    </row>
    <row r="543" spans="1:5" ht="12.75">
      <c r="A543" s="31"/>
      <c r="B543" s="31"/>
      <c r="C543" s="31"/>
      <c r="D543" s="31"/>
      <c r="E543" s="31"/>
    </row>
    <row r="544" spans="1:5" ht="12.75">
      <c r="A544" s="31"/>
      <c r="B544" s="31"/>
      <c r="C544" s="31"/>
      <c r="D544" s="31"/>
      <c r="E544" s="31"/>
    </row>
    <row r="545" spans="1:5" ht="12.75">
      <c r="A545" s="31"/>
      <c r="B545" s="31"/>
      <c r="C545" s="31"/>
      <c r="D545" s="31"/>
      <c r="E545" s="31"/>
    </row>
    <row r="546" spans="1:5" ht="12.75">
      <c r="A546" s="31"/>
      <c r="B546" s="31"/>
      <c r="C546" s="31"/>
      <c r="D546" s="31"/>
      <c r="E546" s="31"/>
    </row>
    <row r="547" spans="1:5" ht="12.75">
      <c r="A547" s="31"/>
      <c r="B547" s="31"/>
      <c r="C547" s="31"/>
      <c r="D547" s="31"/>
      <c r="E547" s="31"/>
    </row>
    <row r="548" spans="1:5" ht="12.75">
      <c r="A548" s="31"/>
      <c r="B548" s="31"/>
      <c r="C548" s="31"/>
      <c r="D548" s="31"/>
      <c r="E548" s="31"/>
    </row>
    <row r="549" spans="1:5" ht="12.75">
      <c r="A549" s="31"/>
      <c r="B549" s="31"/>
      <c r="C549" s="31"/>
      <c r="D549" s="31"/>
      <c r="E549" s="31"/>
    </row>
    <row r="550" spans="1:5" ht="12.75">
      <c r="A550" s="31"/>
      <c r="B550" s="31"/>
      <c r="C550" s="31"/>
      <c r="D550" s="31"/>
      <c r="E550" s="31"/>
    </row>
    <row r="551" spans="1:5" ht="12.75">
      <c r="A551" s="31"/>
      <c r="B551" s="31"/>
      <c r="C551" s="31"/>
      <c r="D551" s="31"/>
      <c r="E551" s="31"/>
    </row>
    <row r="552" spans="1:5" ht="12.75">
      <c r="A552" s="31"/>
      <c r="B552" s="31"/>
      <c r="C552" s="31"/>
      <c r="D552" s="31"/>
      <c r="E552" s="31"/>
    </row>
    <row r="553" spans="1:5" ht="12.75">
      <c r="A553" s="31"/>
      <c r="B553" s="31"/>
      <c r="C553" s="31"/>
      <c r="D553" s="31"/>
      <c r="E553" s="31"/>
    </row>
    <row r="554" spans="1:5" ht="12.75">
      <c r="A554" s="31"/>
      <c r="B554" s="31"/>
      <c r="C554" s="31"/>
      <c r="D554" s="31"/>
      <c r="E554" s="31"/>
    </row>
    <row r="555" spans="1:5" ht="12.75">
      <c r="A555" s="31"/>
      <c r="B555" s="31"/>
      <c r="C555" s="31"/>
      <c r="D555" s="31"/>
      <c r="E555" s="31"/>
    </row>
    <row r="556" spans="1:5" ht="12.75">
      <c r="A556" s="31"/>
      <c r="B556" s="31"/>
      <c r="C556" s="31"/>
      <c r="D556" s="31"/>
      <c r="E556" s="31"/>
    </row>
    <row r="557" spans="1:5" ht="12.75">
      <c r="A557" s="31"/>
      <c r="B557" s="31"/>
      <c r="C557" s="31"/>
      <c r="D557" s="31"/>
      <c r="E557" s="31"/>
    </row>
    <row r="558" spans="1:5" ht="12.75">
      <c r="A558" s="31"/>
      <c r="B558" s="31"/>
      <c r="C558" s="31"/>
      <c r="D558" s="31"/>
      <c r="E558" s="31"/>
    </row>
    <row r="559" spans="1:5" ht="12.75">
      <c r="A559" s="31"/>
      <c r="B559" s="31"/>
      <c r="C559" s="31"/>
      <c r="D559" s="31"/>
      <c r="E559" s="31"/>
    </row>
    <row r="560" spans="1:5" ht="12.75">
      <c r="A560" s="31"/>
      <c r="B560" s="31"/>
      <c r="C560" s="31"/>
      <c r="D560" s="31"/>
      <c r="E560" s="31"/>
    </row>
    <row r="561" spans="1:5" ht="12.75">
      <c r="A561" s="31"/>
      <c r="B561" s="31"/>
      <c r="C561" s="31"/>
      <c r="D561" s="31"/>
      <c r="E561" s="31"/>
    </row>
    <row r="562" spans="1:5" ht="12.75">
      <c r="A562" s="31"/>
      <c r="B562" s="31"/>
      <c r="C562" s="31"/>
      <c r="D562" s="31"/>
      <c r="E562" s="31"/>
    </row>
    <row r="563" spans="1:5" ht="12.75">
      <c r="A563" s="31"/>
      <c r="B563" s="31"/>
      <c r="C563" s="31"/>
      <c r="D563" s="31"/>
      <c r="E563" s="31"/>
    </row>
    <row r="564" spans="1:5" ht="12.75">
      <c r="A564" s="31"/>
      <c r="B564" s="31"/>
      <c r="C564" s="31"/>
      <c r="D564" s="31"/>
      <c r="E564" s="31"/>
    </row>
    <row r="565" spans="1:5" ht="12.75">
      <c r="A565" s="31"/>
      <c r="B565" s="31"/>
      <c r="C565" s="31"/>
      <c r="D565" s="31"/>
      <c r="E565" s="31"/>
    </row>
    <row r="566" spans="1:5" ht="12.75">
      <c r="A566" s="31"/>
      <c r="B566" s="31"/>
      <c r="C566" s="31"/>
      <c r="D566" s="31"/>
      <c r="E566" s="31"/>
    </row>
    <row r="567" spans="1:5" ht="12.75">
      <c r="A567" s="31"/>
      <c r="B567" s="31"/>
      <c r="C567" s="31"/>
      <c r="D567" s="31"/>
      <c r="E567" s="31"/>
    </row>
    <row r="568" spans="1:5" ht="12.75">
      <c r="A568" s="31"/>
      <c r="B568" s="31"/>
      <c r="C568" s="31"/>
      <c r="D568" s="31"/>
      <c r="E568" s="31"/>
    </row>
    <row r="569" spans="1:5" ht="12.75">
      <c r="A569" s="31"/>
      <c r="B569" s="31"/>
      <c r="C569" s="31"/>
      <c r="D569" s="31"/>
      <c r="E569" s="31"/>
    </row>
    <row r="570" spans="1:5" ht="12.75">
      <c r="A570" s="31"/>
      <c r="B570" s="31"/>
      <c r="C570" s="31"/>
      <c r="D570" s="31"/>
      <c r="E570" s="31"/>
    </row>
    <row r="571" spans="1:5" ht="12.75">
      <c r="A571" s="31"/>
      <c r="B571" s="31"/>
      <c r="C571" s="31"/>
      <c r="D571" s="31"/>
      <c r="E571" s="31"/>
    </row>
    <row r="572" spans="1:5" ht="12.75">
      <c r="A572" s="31"/>
      <c r="B572" s="31"/>
      <c r="C572" s="31"/>
      <c r="D572" s="31"/>
      <c r="E572" s="31"/>
    </row>
    <row r="573" spans="1:5" ht="12.75">
      <c r="A573" s="31"/>
      <c r="B573" s="31"/>
      <c r="C573" s="31"/>
      <c r="D573" s="31"/>
      <c r="E573" s="31"/>
    </row>
    <row r="574" spans="1:5" ht="12.75">
      <c r="A574" s="31"/>
      <c r="B574" s="31"/>
      <c r="C574" s="31"/>
      <c r="D574" s="31"/>
      <c r="E574" s="31"/>
    </row>
    <row r="575" spans="1:5" ht="12.75">
      <c r="A575" s="31"/>
      <c r="B575" s="31"/>
      <c r="C575" s="31"/>
      <c r="D575" s="31"/>
      <c r="E575" s="31"/>
    </row>
    <row r="576" spans="1:5" ht="12.75">
      <c r="A576" s="31"/>
      <c r="B576" s="31"/>
      <c r="C576" s="31"/>
      <c r="D576" s="31"/>
      <c r="E576" s="31"/>
    </row>
    <row r="577" spans="1:5" ht="12.75">
      <c r="A577" s="31"/>
      <c r="B577" s="31"/>
      <c r="C577" s="31"/>
      <c r="D577" s="31"/>
      <c r="E577" s="31"/>
    </row>
    <row r="578" spans="1:5" ht="12.75">
      <c r="A578" s="31"/>
      <c r="B578" s="31"/>
      <c r="C578" s="31"/>
      <c r="D578" s="31"/>
      <c r="E578" s="31"/>
    </row>
    <row r="579" spans="1:5" ht="12.75">
      <c r="A579" s="31"/>
      <c r="B579" s="31"/>
      <c r="C579" s="31"/>
      <c r="D579" s="31"/>
      <c r="E579" s="31"/>
    </row>
    <row r="580" spans="1:5" ht="12.75">
      <c r="A580" s="31"/>
      <c r="B580" s="31"/>
      <c r="C580" s="31"/>
      <c r="D580" s="31"/>
      <c r="E580" s="31"/>
    </row>
    <row r="581" spans="1:5" ht="12.75">
      <c r="A581" s="31"/>
      <c r="B581" s="31"/>
      <c r="C581" s="31"/>
      <c r="D581" s="31"/>
      <c r="E581" s="31"/>
    </row>
    <row r="582" spans="1:5" ht="12.75">
      <c r="A582" s="31"/>
      <c r="B582" s="31"/>
      <c r="C582" s="31"/>
      <c r="D582" s="31"/>
      <c r="E582" s="31"/>
    </row>
    <row r="583" spans="1:5" ht="12.75">
      <c r="A583" s="31"/>
      <c r="B583" s="31"/>
      <c r="C583" s="31"/>
      <c r="D583" s="31"/>
      <c r="E583" s="31"/>
    </row>
    <row r="584" spans="1:5" ht="12.75">
      <c r="A584" s="31"/>
      <c r="B584" s="31"/>
      <c r="C584" s="31"/>
      <c r="D584" s="31"/>
      <c r="E584" s="31"/>
    </row>
    <row r="585" spans="1:5" ht="12.75">
      <c r="A585" s="31"/>
      <c r="B585" s="31"/>
      <c r="C585" s="31"/>
      <c r="D585" s="31"/>
      <c r="E585" s="31"/>
    </row>
    <row r="586" spans="1:5" ht="12.75">
      <c r="A586" s="31"/>
      <c r="B586" s="31"/>
      <c r="C586" s="31"/>
      <c r="D586" s="31"/>
      <c r="E586" s="31"/>
    </row>
    <row r="587" spans="1:5" ht="12.75">
      <c r="A587" s="31"/>
      <c r="B587" s="31"/>
      <c r="C587" s="31"/>
      <c r="D587" s="31"/>
      <c r="E587" s="31"/>
    </row>
    <row r="588" spans="1:5" ht="12.75">
      <c r="A588" s="31"/>
      <c r="B588" s="31"/>
      <c r="C588" s="31"/>
      <c r="D588" s="31"/>
      <c r="E588" s="31"/>
    </row>
    <row r="589" spans="1:5" ht="12.75">
      <c r="A589" s="31"/>
      <c r="B589" s="31"/>
      <c r="C589" s="31"/>
      <c r="D589" s="31"/>
      <c r="E589" s="31"/>
    </row>
    <row r="590" spans="1:5" ht="12.75">
      <c r="A590" s="31"/>
      <c r="B590" s="31"/>
      <c r="C590" s="31"/>
      <c r="D590" s="31"/>
      <c r="E590" s="31"/>
    </row>
    <row r="591" spans="1:5" ht="12.75">
      <c r="A591" s="31"/>
      <c r="B591" s="31"/>
      <c r="C591" s="31"/>
      <c r="D591" s="31"/>
      <c r="E591" s="31"/>
    </row>
    <row r="592" spans="1:5" ht="12.75">
      <c r="A592" s="31"/>
      <c r="B592" s="31"/>
      <c r="C592" s="31"/>
      <c r="D592" s="31"/>
      <c r="E592" s="31"/>
    </row>
    <row r="593" spans="1:5" ht="12.75">
      <c r="A593" s="31"/>
      <c r="B593" s="31"/>
      <c r="C593" s="31"/>
      <c r="D593" s="31"/>
      <c r="E593" s="31"/>
    </row>
    <row r="594" spans="1:5" ht="12.75">
      <c r="A594" s="31"/>
      <c r="B594" s="31"/>
      <c r="C594" s="31"/>
      <c r="D594" s="31"/>
      <c r="E594" s="31"/>
    </row>
    <row r="595" spans="1:5" ht="12.75">
      <c r="A595" s="31"/>
      <c r="B595" s="31"/>
      <c r="C595" s="31"/>
      <c r="D595" s="31"/>
      <c r="E595" s="31"/>
    </row>
    <row r="596" spans="1:5" ht="12.75">
      <c r="A596" s="31"/>
      <c r="B596" s="31"/>
      <c r="C596" s="31"/>
      <c r="D596" s="31"/>
      <c r="E596" s="31"/>
    </row>
    <row r="597" spans="1:5" ht="12.75">
      <c r="A597" s="31"/>
      <c r="B597" s="31"/>
      <c r="C597" s="31"/>
      <c r="D597" s="31"/>
      <c r="E597" s="31"/>
    </row>
    <row r="598" spans="1:5" ht="12.75">
      <c r="A598" s="31"/>
      <c r="B598" s="31"/>
      <c r="C598" s="31"/>
      <c r="D598" s="31"/>
      <c r="E598" s="31"/>
    </row>
    <row r="599" spans="1:5" ht="12.75">
      <c r="A599" s="31"/>
      <c r="B599" s="31"/>
      <c r="C599" s="31"/>
      <c r="D599" s="31"/>
      <c r="E599" s="31"/>
    </row>
    <row r="600" spans="1:5" ht="12.75">
      <c r="A600" s="31"/>
      <c r="B600" s="31"/>
      <c r="C600" s="31"/>
      <c r="D600" s="31"/>
      <c r="E600" s="31"/>
    </row>
    <row r="601" spans="1:5" ht="12.75">
      <c r="A601" s="31"/>
      <c r="B601" s="31"/>
      <c r="C601" s="31"/>
      <c r="D601" s="31"/>
      <c r="E601" s="31"/>
    </row>
    <row r="602" spans="1:5" ht="12.75">
      <c r="A602" s="31"/>
      <c r="B602" s="31"/>
      <c r="C602" s="31"/>
      <c r="D602" s="31"/>
      <c r="E602" s="31"/>
    </row>
    <row r="603" spans="1:5" ht="12.75">
      <c r="A603" s="31"/>
      <c r="B603" s="31"/>
      <c r="C603" s="31"/>
      <c r="D603" s="31"/>
      <c r="E603" s="31"/>
    </row>
    <row r="604" spans="1:5" ht="12.75">
      <c r="A604" s="31"/>
      <c r="B604" s="31"/>
      <c r="C604" s="31"/>
      <c r="D604" s="31"/>
      <c r="E604" s="31"/>
    </row>
    <row r="605" spans="1:5" ht="12.75">
      <c r="A605" s="31"/>
      <c r="B605" s="31"/>
      <c r="C605" s="31"/>
      <c r="D605" s="31"/>
      <c r="E605" s="31"/>
    </row>
    <row r="606" spans="1:5" ht="12.75">
      <c r="A606" s="31"/>
      <c r="B606" s="31"/>
      <c r="C606" s="31"/>
      <c r="D606" s="31"/>
      <c r="E606" s="31"/>
    </row>
    <row r="607" spans="1:5" ht="12.75">
      <c r="A607" s="31"/>
      <c r="B607" s="31"/>
      <c r="C607" s="31"/>
      <c r="D607" s="31"/>
      <c r="E607" s="31"/>
    </row>
    <row r="608" spans="1:5" ht="12.75">
      <c r="A608" s="31"/>
      <c r="B608" s="31"/>
      <c r="C608" s="31"/>
      <c r="D608" s="31"/>
      <c r="E608" s="31"/>
    </row>
    <row r="609" spans="1:5" ht="12.75">
      <c r="A609" s="31"/>
      <c r="B609" s="31"/>
      <c r="C609" s="31"/>
      <c r="D609" s="31"/>
      <c r="E609" s="31"/>
    </row>
    <row r="610" spans="1:5" ht="12.75">
      <c r="A610" s="31"/>
      <c r="B610" s="31"/>
      <c r="C610" s="31"/>
      <c r="D610" s="31"/>
      <c r="E610" s="31"/>
    </row>
    <row r="611" spans="1:5" ht="12.75">
      <c r="A611" s="31"/>
      <c r="B611" s="31"/>
      <c r="C611" s="31"/>
      <c r="D611" s="31"/>
      <c r="E611" s="31"/>
    </row>
    <row r="612" spans="1:5" ht="12.75">
      <c r="A612" s="31"/>
      <c r="B612" s="31"/>
      <c r="C612" s="31"/>
      <c r="D612" s="31"/>
      <c r="E612" s="31"/>
    </row>
    <row r="613" spans="1:5" ht="12.75">
      <c r="A613" s="31"/>
      <c r="B613" s="31"/>
      <c r="C613" s="31"/>
      <c r="D613" s="31"/>
      <c r="E613" s="31"/>
    </row>
    <row r="614" spans="1:5" ht="12.75">
      <c r="A614" s="31"/>
      <c r="B614" s="31"/>
      <c r="C614" s="31"/>
      <c r="D614" s="31"/>
      <c r="E614" s="31"/>
    </row>
    <row r="615" spans="1:5" ht="12.75">
      <c r="A615" s="31"/>
      <c r="B615" s="31"/>
      <c r="C615" s="31"/>
      <c r="D615" s="31"/>
      <c r="E615" s="31"/>
    </row>
    <row r="616" spans="1:5" ht="12.75">
      <c r="A616" s="31"/>
      <c r="B616" s="31"/>
      <c r="C616" s="31"/>
      <c r="D616" s="31"/>
      <c r="E616" s="31"/>
    </row>
    <row r="617" spans="1:5" ht="12.75">
      <c r="A617" s="31"/>
      <c r="B617" s="31"/>
      <c r="C617" s="31"/>
      <c r="D617" s="31"/>
      <c r="E617" s="31"/>
    </row>
    <row r="618" spans="1:5" ht="12.75">
      <c r="A618" s="31"/>
      <c r="B618" s="31"/>
      <c r="C618" s="31"/>
      <c r="D618" s="31"/>
      <c r="E618" s="31"/>
    </row>
    <row r="619" spans="1:5" ht="12.75">
      <c r="A619" s="31"/>
      <c r="B619" s="31"/>
      <c r="C619" s="31"/>
      <c r="D619" s="31"/>
      <c r="E619" s="31"/>
    </row>
    <row r="620" spans="1:5" ht="12.75">
      <c r="A620" s="31"/>
      <c r="B620" s="31"/>
      <c r="C620" s="31"/>
      <c r="D620" s="31"/>
      <c r="E620" s="31"/>
    </row>
    <row r="621" spans="1:5" ht="12.75">
      <c r="A621" s="31"/>
      <c r="B621" s="31"/>
      <c r="C621" s="31"/>
      <c r="D621" s="31"/>
      <c r="E621" s="31"/>
    </row>
    <row r="622" spans="1:5" ht="12.75">
      <c r="A622" s="31"/>
      <c r="B622" s="31"/>
      <c r="C622" s="31"/>
      <c r="D622" s="31"/>
      <c r="E622" s="31"/>
    </row>
    <row r="623" spans="1:5" ht="12.75">
      <c r="A623" s="31"/>
      <c r="B623" s="31"/>
      <c r="C623" s="31"/>
      <c r="D623" s="31"/>
      <c r="E623" s="31"/>
    </row>
    <row r="624" spans="1:5" ht="12.75">
      <c r="A624" s="31"/>
      <c r="B624" s="31"/>
      <c r="C624" s="31"/>
      <c r="D624" s="31"/>
      <c r="E624" s="31"/>
    </row>
    <row r="625" spans="1:5" ht="12.75">
      <c r="A625" s="31"/>
      <c r="B625" s="31"/>
      <c r="C625" s="31"/>
      <c r="D625" s="31"/>
      <c r="E625" s="31"/>
    </row>
    <row r="626" spans="1:5" ht="12.75">
      <c r="A626" s="31"/>
      <c r="B626" s="31"/>
      <c r="C626" s="31"/>
      <c r="D626" s="31"/>
      <c r="E626" s="31"/>
    </row>
    <row r="627" spans="1:5" ht="12.75">
      <c r="A627" s="31"/>
      <c r="B627" s="31"/>
      <c r="C627" s="31"/>
      <c r="D627" s="31"/>
      <c r="E627" s="31"/>
    </row>
    <row r="628" spans="1:5" ht="12.75">
      <c r="A628" s="31"/>
      <c r="B628" s="31"/>
      <c r="C628" s="31"/>
      <c r="D628" s="31"/>
      <c r="E628" s="31"/>
    </row>
    <row r="629" spans="1:5" ht="12.75">
      <c r="A629" s="31"/>
      <c r="B629" s="31"/>
      <c r="C629" s="31"/>
      <c r="D629" s="31"/>
      <c r="E629" s="31"/>
    </row>
    <row r="630" spans="1:5" ht="12.75">
      <c r="A630" s="31"/>
      <c r="B630" s="31"/>
      <c r="C630" s="31"/>
      <c r="D630" s="31"/>
      <c r="E630" s="31"/>
    </row>
    <row r="631" spans="1:5" ht="12.75">
      <c r="A631" s="31"/>
      <c r="B631" s="31"/>
      <c r="C631" s="31"/>
      <c r="D631" s="31"/>
      <c r="E631" s="31"/>
    </row>
    <row r="632" spans="1:5" ht="12.75">
      <c r="A632" s="31"/>
      <c r="B632" s="31"/>
      <c r="C632" s="31"/>
      <c r="D632" s="31"/>
      <c r="E632" s="31"/>
    </row>
    <row r="633" spans="1:5" ht="12.75">
      <c r="A633" s="31"/>
      <c r="B633" s="31"/>
      <c r="C633" s="31"/>
      <c r="D633" s="31"/>
      <c r="E633" s="31"/>
    </row>
    <row r="634" spans="1:5" ht="12.75">
      <c r="A634" s="31"/>
      <c r="B634" s="31"/>
      <c r="C634" s="31"/>
      <c r="D634" s="31"/>
      <c r="E634" s="31"/>
    </row>
    <row r="635" spans="1:5" ht="12.75">
      <c r="A635" s="31"/>
      <c r="B635" s="31"/>
      <c r="C635" s="31"/>
      <c r="D635" s="31"/>
      <c r="E635" s="31"/>
    </row>
    <row r="636" spans="1:5" ht="12.75">
      <c r="A636" s="31"/>
      <c r="B636" s="31"/>
      <c r="C636" s="31"/>
      <c r="D636" s="31"/>
      <c r="E636" s="31"/>
    </row>
    <row r="637" spans="1:5" ht="12.75">
      <c r="A637" s="31"/>
      <c r="B637" s="31"/>
      <c r="C637" s="31"/>
      <c r="D637" s="31"/>
      <c r="E637" s="31"/>
    </row>
    <row r="638" spans="1:5" ht="12.75">
      <c r="A638" s="31"/>
      <c r="B638" s="31"/>
      <c r="C638" s="31"/>
      <c r="D638" s="31"/>
      <c r="E638" s="31"/>
    </row>
    <row r="639" spans="1:5" ht="12.75">
      <c r="A639" s="31"/>
      <c r="B639" s="31"/>
      <c r="C639" s="31"/>
      <c r="D639" s="31"/>
      <c r="E639" s="31"/>
    </row>
    <row r="640" spans="1:5" ht="12.75">
      <c r="A640" s="31"/>
      <c r="B640" s="31"/>
      <c r="C640" s="31"/>
      <c r="D640" s="31"/>
      <c r="E640" s="31"/>
    </row>
    <row r="641" spans="1:5" ht="12.75">
      <c r="A641" s="31"/>
      <c r="B641" s="31"/>
      <c r="C641" s="31"/>
      <c r="D641" s="31"/>
      <c r="E641" s="31"/>
    </row>
    <row r="642" spans="1:5" ht="12.75">
      <c r="A642" s="31"/>
      <c r="B642" s="31"/>
      <c r="C642" s="31"/>
      <c r="D642" s="31"/>
      <c r="E642" s="31"/>
    </row>
    <row r="643" spans="1:5" ht="12.75">
      <c r="A643" s="31"/>
      <c r="B643" s="31"/>
      <c r="C643" s="31"/>
      <c r="D643" s="31"/>
      <c r="E643" s="31"/>
    </row>
    <row r="644" spans="1:5" ht="12.75">
      <c r="A644" s="31"/>
      <c r="B644" s="31"/>
      <c r="C644" s="31"/>
      <c r="D644" s="31"/>
      <c r="E644" s="31"/>
    </row>
    <row r="645" spans="1:5" ht="12.75">
      <c r="A645" s="31"/>
      <c r="B645" s="31"/>
      <c r="C645" s="31"/>
      <c r="D645" s="31"/>
      <c r="E645" s="31"/>
    </row>
    <row r="646" spans="1:5" ht="12.75">
      <c r="A646" s="31"/>
      <c r="B646" s="31"/>
      <c r="C646" s="31"/>
      <c r="D646" s="31"/>
      <c r="E646" s="31"/>
    </row>
    <row r="647" spans="1:5" ht="12.75">
      <c r="A647" s="31"/>
      <c r="B647" s="31"/>
      <c r="C647" s="31"/>
      <c r="D647" s="31"/>
      <c r="E647" s="31"/>
    </row>
    <row r="648" spans="1:5" ht="12.75">
      <c r="A648" s="31"/>
      <c r="B648" s="31"/>
      <c r="C648" s="31"/>
      <c r="D648" s="31"/>
      <c r="E648" s="31"/>
    </row>
    <row r="649" spans="1:5" ht="12.75">
      <c r="A649" s="31"/>
      <c r="B649" s="31"/>
      <c r="C649" s="31"/>
      <c r="D649" s="31"/>
      <c r="E649" s="31"/>
    </row>
    <row r="650" spans="1:5" ht="12.75">
      <c r="A650" s="31"/>
      <c r="B650" s="31"/>
      <c r="C650" s="31"/>
      <c r="D650" s="31"/>
      <c r="E650" s="31"/>
    </row>
    <row r="651" spans="1:5" ht="12.75">
      <c r="A651" s="31"/>
      <c r="B651" s="31"/>
      <c r="C651" s="31"/>
      <c r="D651" s="31"/>
      <c r="E651" s="31"/>
    </row>
    <row r="652" spans="1:5" ht="12.75">
      <c r="A652" s="31"/>
      <c r="B652" s="31"/>
      <c r="C652" s="31"/>
      <c r="D652" s="31"/>
      <c r="E652" s="31"/>
    </row>
    <row r="653" spans="1:5" ht="12.75">
      <c r="A653" s="31"/>
      <c r="B653" s="31"/>
      <c r="C653" s="31"/>
      <c r="D653" s="31"/>
      <c r="E653" s="31"/>
    </row>
    <row r="654" spans="1:5" ht="12.75">
      <c r="A654" s="31"/>
      <c r="B654" s="31"/>
      <c r="C654" s="31"/>
      <c r="D654" s="31"/>
      <c r="E654" s="31"/>
    </row>
    <row r="655" spans="1:5" ht="12.75">
      <c r="A655" s="31"/>
      <c r="B655" s="31"/>
      <c r="C655" s="31"/>
      <c r="D655" s="31"/>
      <c r="E655" s="31"/>
    </row>
    <row r="656" spans="1:5" ht="12.75">
      <c r="A656" s="31"/>
      <c r="B656" s="31"/>
      <c r="C656" s="31"/>
      <c r="D656" s="31"/>
      <c r="E656" s="31"/>
    </row>
    <row r="657" spans="1:5" ht="12.75">
      <c r="A657" s="31"/>
      <c r="B657" s="31"/>
      <c r="C657" s="31"/>
      <c r="D657" s="31"/>
      <c r="E657" s="31"/>
    </row>
    <row r="658" spans="1:5" ht="12.75">
      <c r="A658" s="31"/>
      <c r="B658" s="31"/>
      <c r="C658" s="31"/>
      <c r="D658" s="31"/>
      <c r="E658" s="31"/>
    </row>
    <row r="659" spans="1:5" ht="12.75">
      <c r="A659" s="31"/>
      <c r="B659" s="31"/>
      <c r="C659" s="31"/>
      <c r="D659" s="31"/>
      <c r="E659" s="31"/>
    </row>
    <row r="660" spans="1:5" ht="12.75">
      <c r="A660" s="31"/>
      <c r="B660" s="31"/>
      <c r="C660" s="31"/>
      <c r="D660" s="31"/>
      <c r="E660" s="31"/>
    </row>
    <row r="661" spans="1:5" ht="12.75">
      <c r="A661" s="31"/>
      <c r="B661" s="31"/>
      <c r="C661" s="31"/>
      <c r="D661" s="31"/>
      <c r="E661" s="31"/>
    </row>
    <row r="662" spans="1:5" ht="12.75">
      <c r="A662" s="31"/>
      <c r="B662" s="31"/>
      <c r="C662" s="31"/>
      <c r="D662" s="31"/>
      <c r="E662" s="31"/>
    </row>
    <row r="663" spans="1:5" ht="12.75">
      <c r="A663" s="31"/>
      <c r="B663" s="31"/>
      <c r="C663" s="31"/>
      <c r="D663" s="31"/>
      <c r="E663" s="31"/>
    </row>
    <row r="664" spans="1:5" ht="12.75">
      <c r="A664" s="31"/>
      <c r="B664" s="31"/>
      <c r="C664" s="31"/>
      <c r="D664" s="31"/>
      <c r="E664" s="31"/>
    </row>
    <row r="665" spans="1:5" ht="12.75">
      <c r="A665" s="31"/>
      <c r="B665" s="31"/>
      <c r="C665" s="31"/>
      <c r="D665" s="31"/>
      <c r="E665" s="31"/>
    </row>
    <row r="666" spans="1:5" ht="12.75">
      <c r="A666" s="31"/>
      <c r="B666" s="31"/>
      <c r="C666" s="31"/>
      <c r="D666" s="31"/>
      <c r="E666" s="31"/>
    </row>
    <row r="667" spans="1:5" ht="12.75">
      <c r="A667" s="31"/>
      <c r="B667" s="31"/>
      <c r="C667" s="31"/>
      <c r="D667" s="31"/>
      <c r="E667" s="31"/>
    </row>
    <row r="668" spans="1:5" ht="12.75">
      <c r="A668" s="31"/>
      <c r="B668" s="31"/>
      <c r="C668" s="31"/>
      <c r="D668" s="31"/>
      <c r="E668" s="31"/>
    </row>
    <row r="669" spans="1:5" ht="12.75">
      <c r="A669" s="31"/>
      <c r="B669" s="31"/>
      <c r="C669" s="31"/>
      <c r="D669" s="31"/>
      <c r="E669" s="31"/>
    </row>
    <row r="670" spans="1:5" ht="12.75">
      <c r="A670" s="31"/>
      <c r="B670" s="31"/>
      <c r="C670" s="31"/>
      <c r="D670" s="31"/>
      <c r="E670" s="31"/>
    </row>
    <row r="671" spans="1:5" ht="12.75">
      <c r="A671" s="31"/>
      <c r="B671" s="31"/>
      <c r="C671" s="31"/>
      <c r="D671" s="31"/>
      <c r="E671" s="31"/>
    </row>
    <row r="672" spans="1:5" ht="12.75">
      <c r="A672" s="31"/>
      <c r="B672" s="31"/>
      <c r="C672" s="31"/>
      <c r="D672" s="31"/>
      <c r="E672" s="31"/>
    </row>
    <row r="673" spans="1:5" ht="12.75">
      <c r="A673" s="31"/>
      <c r="B673" s="31"/>
      <c r="C673" s="31"/>
      <c r="D673" s="31"/>
      <c r="E673" s="31"/>
    </row>
    <row r="674" spans="1:5" ht="12.75">
      <c r="A674" s="31"/>
      <c r="B674" s="31"/>
      <c r="C674" s="31"/>
      <c r="D674" s="31"/>
      <c r="E674" s="31"/>
    </row>
    <row r="675" spans="1:5" ht="12.75">
      <c r="A675" s="31"/>
      <c r="B675" s="31"/>
      <c r="C675" s="31"/>
      <c r="D675" s="31"/>
      <c r="E675" s="31"/>
    </row>
    <row r="676" spans="1:5" ht="12.75">
      <c r="A676" s="31"/>
      <c r="B676" s="31"/>
      <c r="C676" s="31"/>
      <c r="D676" s="31"/>
      <c r="E676" s="31"/>
    </row>
    <row r="677" spans="1:5" ht="12.75">
      <c r="A677" s="31"/>
      <c r="B677" s="31"/>
      <c r="C677" s="31"/>
      <c r="D677" s="31"/>
      <c r="E677" s="31"/>
    </row>
    <row r="678" spans="1:5" ht="12.75">
      <c r="A678" s="31"/>
      <c r="B678" s="31"/>
      <c r="C678" s="31"/>
      <c r="D678" s="31"/>
      <c r="E678" s="31"/>
    </row>
    <row r="679" spans="1:5" ht="12.75">
      <c r="A679" s="31"/>
      <c r="B679" s="31"/>
      <c r="C679" s="31"/>
      <c r="D679" s="31"/>
      <c r="E679" s="31"/>
    </row>
    <row r="680" spans="1:5" ht="12.75">
      <c r="A680" s="31"/>
      <c r="B680" s="31"/>
      <c r="C680" s="31"/>
      <c r="D680" s="31"/>
      <c r="E680" s="31"/>
    </row>
    <row r="681" spans="1:5" ht="12.75">
      <c r="A681" s="31"/>
      <c r="B681" s="31"/>
      <c r="C681" s="31"/>
      <c r="D681" s="31"/>
      <c r="E681" s="31"/>
    </row>
    <row r="682" spans="1:5" ht="12.75">
      <c r="A682" s="31"/>
      <c r="B682" s="31"/>
      <c r="C682" s="31"/>
      <c r="D682" s="31"/>
      <c r="E682" s="31"/>
    </row>
    <row r="683" spans="1:5" ht="12.75">
      <c r="A683" s="31"/>
      <c r="B683" s="31"/>
      <c r="C683" s="31"/>
      <c r="D683" s="31"/>
      <c r="E683" s="31"/>
    </row>
    <row r="684" spans="1:5" ht="12.75">
      <c r="A684" s="31"/>
      <c r="B684" s="31"/>
      <c r="C684" s="31"/>
      <c r="D684" s="31"/>
      <c r="E684" s="31"/>
    </row>
    <row r="685" spans="1:5" ht="12.75">
      <c r="A685" s="31"/>
      <c r="B685" s="31"/>
      <c r="C685" s="31"/>
      <c r="D685" s="31"/>
      <c r="E685" s="31"/>
    </row>
    <row r="686" spans="1:5" ht="12.75">
      <c r="A686" s="31"/>
      <c r="B686" s="31"/>
      <c r="C686" s="31"/>
      <c r="D686" s="31"/>
      <c r="E686" s="31"/>
    </row>
    <row r="687" spans="1:5" ht="12.75">
      <c r="A687" s="31"/>
      <c r="B687" s="31"/>
      <c r="C687" s="31"/>
      <c r="D687" s="31"/>
      <c r="E687" s="31"/>
    </row>
    <row r="688" spans="1:5" ht="12.75">
      <c r="A688" s="31"/>
      <c r="B688" s="31"/>
      <c r="C688" s="31"/>
      <c r="D688" s="31"/>
      <c r="E688" s="31"/>
    </row>
    <row r="689" spans="1:5" ht="12.75">
      <c r="A689" s="31"/>
      <c r="B689" s="31"/>
      <c r="C689" s="31"/>
      <c r="D689" s="31"/>
      <c r="E689" s="31"/>
    </row>
    <row r="690" spans="1:5" ht="12.75">
      <c r="A690" s="31"/>
      <c r="B690" s="31"/>
      <c r="C690" s="31"/>
      <c r="D690" s="31"/>
      <c r="E690" s="31"/>
    </row>
    <row r="691" spans="1:5" ht="12.75">
      <c r="A691" s="31"/>
      <c r="B691" s="31"/>
      <c r="C691" s="31"/>
      <c r="D691" s="31"/>
      <c r="E691" s="31"/>
    </row>
    <row r="692" spans="1:5" ht="12.75">
      <c r="A692" s="31"/>
      <c r="B692" s="31"/>
      <c r="C692" s="31"/>
      <c r="D692" s="31"/>
      <c r="E692" s="31"/>
    </row>
    <row r="693" spans="1:5" ht="12.75">
      <c r="A693" s="31"/>
      <c r="B693" s="31"/>
      <c r="C693" s="31"/>
      <c r="D693" s="31"/>
      <c r="E693" s="31"/>
    </row>
    <row r="694" spans="1:5" ht="12.75">
      <c r="A694" s="31"/>
      <c r="B694" s="31"/>
      <c r="C694" s="31"/>
      <c r="D694" s="31"/>
      <c r="E694" s="31"/>
    </row>
    <row r="695" spans="1:5" ht="12.75">
      <c r="A695" s="31"/>
      <c r="B695" s="31"/>
      <c r="C695" s="31"/>
      <c r="D695" s="31"/>
      <c r="E695" s="31"/>
    </row>
    <row r="696" spans="1:5" ht="12.75">
      <c r="A696" s="31"/>
      <c r="B696" s="31"/>
      <c r="C696" s="31"/>
      <c r="D696" s="31"/>
      <c r="E696" s="31"/>
    </row>
    <row r="697" spans="1:5" ht="12.75">
      <c r="A697" s="31"/>
      <c r="B697" s="31"/>
      <c r="C697" s="31"/>
      <c r="D697" s="31"/>
      <c r="E697" s="31"/>
    </row>
    <row r="698" spans="1:5" ht="12.75">
      <c r="A698" s="31"/>
      <c r="B698" s="31"/>
      <c r="C698" s="31"/>
      <c r="D698" s="31"/>
      <c r="E698" s="31"/>
    </row>
    <row r="699" spans="1:5" ht="12.75">
      <c r="A699" s="31"/>
      <c r="B699" s="31"/>
      <c r="C699" s="31"/>
      <c r="D699" s="31"/>
      <c r="E699" s="31"/>
    </row>
    <row r="700" spans="1:5" ht="12.75">
      <c r="A700" s="31"/>
      <c r="B700" s="31"/>
      <c r="C700" s="31"/>
      <c r="D700" s="31"/>
      <c r="E700" s="31"/>
    </row>
    <row r="701" spans="1:5" ht="12.75">
      <c r="A701" s="31"/>
      <c r="B701" s="31"/>
      <c r="C701" s="31"/>
      <c r="D701" s="31"/>
      <c r="E701" s="31"/>
    </row>
    <row r="702" spans="1:5" ht="12.75">
      <c r="A702" s="31"/>
      <c r="B702" s="31"/>
      <c r="C702" s="31"/>
      <c r="D702" s="31"/>
      <c r="E702" s="31"/>
    </row>
    <row r="703" spans="1:5" ht="12.75">
      <c r="A703" s="31"/>
      <c r="B703" s="31"/>
      <c r="C703" s="31"/>
      <c r="D703" s="31"/>
      <c r="E703" s="31"/>
    </row>
    <row r="704" spans="1:5" ht="12.75">
      <c r="A704" s="31"/>
      <c r="B704" s="31"/>
      <c r="C704" s="31"/>
      <c r="D704" s="31"/>
      <c r="E704" s="31"/>
    </row>
    <row r="705" spans="1:5" ht="12.75">
      <c r="A705" s="31"/>
      <c r="B705" s="31"/>
      <c r="C705" s="31"/>
      <c r="D705" s="31"/>
      <c r="E705" s="31"/>
    </row>
    <row r="706" spans="1:5" ht="12.75">
      <c r="A706" s="31"/>
      <c r="B706" s="31"/>
      <c r="C706" s="31"/>
      <c r="D706" s="31"/>
      <c r="E706" s="31"/>
    </row>
    <row r="707" spans="1:5" ht="12.75">
      <c r="A707" s="31"/>
      <c r="B707" s="31"/>
      <c r="C707" s="31"/>
      <c r="D707" s="31"/>
      <c r="E707" s="31"/>
    </row>
    <row r="708" spans="1:5" ht="12.75">
      <c r="A708" s="31"/>
      <c r="B708" s="31"/>
      <c r="C708" s="31"/>
      <c r="D708" s="31"/>
      <c r="E708" s="31"/>
    </row>
    <row r="709" spans="1:5" ht="12.75">
      <c r="A709" s="31"/>
      <c r="B709" s="31"/>
      <c r="C709" s="31"/>
      <c r="D709" s="31"/>
      <c r="E709" s="31"/>
    </row>
    <row r="710" spans="1:5" ht="12.75">
      <c r="A710" s="31"/>
      <c r="B710" s="31"/>
      <c r="C710" s="31"/>
      <c r="D710" s="31"/>
      <c r="E710" s="31"/>
    </row>
    <row r="711" spans="1:5" ht="12.75">
      <c r="A711" s="31"/>
      <c r="B711" s="31"/>
      <c r="C711" s="31"/>
      <c r="D711" s="31"/>
      <c r="E711" s="31"/>
    </row>
    <row r="712" spans="1:5" ht="12.75">
      <c r="A712" s="31"/>
      <c r="B712" s="31"/>
      <c r="C712" s="31"/>
      <c r="D712" s="31"/>
      <c r="E712" s="31"/>
    </row>
    <row r="713" spans="1:5" ht="12.75">
      <c r="A713" s="31"/>
      <c r="B713" s="31"/>
      <c r="C713" s="31"/>
      <c r="D713" s="31"/>
      <c r="E713" s="31"/>
    </row>
    <row r="714" spans="1:5" ht="12.75">
      <c r="A714" s="31"/>
      <c r="B714" s="31"/>
      <c r="C714" s="31"/>
      <c r="D714" s="31"/>
      <c r="E714" s="31"/>
    </row>
    <row r="715" spans="1:5" ht="12.75">
      <c r="A715" s="31"/>
      <c r="B715" s="31"/>
      <c r="C715" s="31"/>
      <c r="D715" s="31"/>
      <c r="E715" s="31"/>
    </row>
    <row r="716" spans="1:5" ht="12.75">
      <c r="A716" s="31"/>
      <c r="B716" s="31"/>
      <c r="C716" s="31"/>
      <c r="D716" s="31"/>
      <c r="E716" s="31"/>
    </row>
    <row r="717" spans="1:5" ht="12.75">
      <c r="A717" s="31"/>
      <c r="B717" s="31"/>
      <c r="C717" s="31"/>
      <c r="D717" s="31"/>
      <c r="E717" s="31"/>
    </row>
    <row r="718" spans="1:5" ht="12.75">
      <c r="A718" s="31"/>
      <c r="B718" s="31"/>
      <c r="C718" s="31"/>
      <c r="D718" s="31"/>
      <c r="E718" s="31"/>
    </row>
    <row r="719" spans="1:5" ht="12.75">
      <c r="A719" s="31"/>
      <c r="B719" s="31"/>
      <c r="C719" s="31"/>
      <c r="D719" s="31"/>
      <c r="E719" s="31"/>
    </row>
    <row r="720" spans="1:5" ht="12.75">
      <c r="A720" s="31"/>
      <c r="B720" s="31"/>
      <c r="C720" s="31"/>
      <c r="D720" s="31"/>
      <c r="E720" s="31"/>
    </row>
    <row r="721" spans="1:5" ht="12.75">
      <c r="A721" s="31"/>
      <c r="B721" s="31"/>
      <c r="C721" s="31"/>
      <c r="D721" s="31"/>
      <c r="E721" s="31"/>
    </row>
    <row r="722" spans="1:5" ht="12.75">
      <c r="A722" s="31"/>
      <c r="B722" s="31"/>
      <c r="C722" s="31"/>
      <c r="D722" s="31"/>
      <c r="E722" s="31"/>
    </row>
    <row r="723" spans="1:5" ht="12.75">
      <c r="A723" s="31"/>
      <c r="B723" s="31"/>
      <c r="C723" s="31"/>
      <c r="D723" s="31"/>
      <c r="E723" s="31"/>
    </row>
    <row r="724" spans="1:5" ht="12.75">
      <c r="A724" s="31"/>
      <c r="B724" s="31"/>
      <c r="C724" s="31"/>
      <c r="D724" s="31"/>
      <c r="E724" s="31"/>
    </row>
    <row r="725" spans="1:5" ht="12.75">
      <c r="A725" s="31"/>
      <c r="B725" s="31"/>
      <c r="C725" s="31"/>
      <c r="D725" s="31"/>
      <c r="E725" s="31"/>
    </row>
    <row r="726" spans="1:5" ht="12.75">
      <c r="A726" s="31"/>
      <c r="B726" s="31"/>
      <c r="C726" s="31"/>
      <c r="D726" s="31"/>
      <c r="E726" s="31"/>
    </row>
    <row r="727" spans="1:5" ht="12.75">
      <c r="A727" s="31"/>
      <c r="B727" s="31"/>
      <c r="C727" s="31"/>
      <c r="D727" s="31"/>
      <c r="E727" s="31"/>
    </row>
    <row r="728" spans="1:5" ht="12.75">
      <c r="A728" s="31"/>
      <c r="B728" s="31"/>
      <c r="C728" s="31"/>
      <c r="D728" s="31"/>
      <c r="E728" s="31"/>
    </row>
    <row r="729" spans="1:5" ht="12.75">
      <c r="A729" s="31"/>
      <c r="B729" s="31"/>
      <c r="C729" s="31"/>
      <c r="D729" s="31"/>
      <c r="E729" s="31"/>
    </row>
    <row r="730" spans="1:5" ht="12.75">
      <c r="A730" s="31"/>
      <c r="B730" s="31"/>
      <c r="C730" s="31"/>
      <c r="D730" s="31"/>
      <c r="E730" s="31"/>
    </row>
    <row r="731" spans="1:5" ht="12.75">
      <c r="A731" s="31"/>
      <c r="B731" s="31"/>
      <c r="C731" s="31"/>
      <c r="D731" s="31"/>
      <c r="E731" s="31"/>
    </row>
    <row r="732" spans="1:5" ht="12.75">
      <c r="A732" s="31"/>
      <c r="B732" s="31"/>
      <c r="C732" s="31"/>
      <c r="D732" s="31"/>
      <c r="E732" s="31"/>
    </row>
    <row r="733" spans="1:5" ht="12.75">
      <c r="A733" s="31"/>
      <c r="B733" s="31"/>
      <c r="C733" s="31"/>
      <c r="D733" s="31"/>
      <c r="E733" s="31"/>
    </row>
    <row r="734" spans="1:5" ht="12.75">
      <c r="A734" s="31"/>
      <c r="B734" s="31"/>
      <c r="C734" s="31"/>
      <c r="D734" s="31"/>
      <c r="E734" s="31"/>
    </row>
    <row r="735" spans="1:5" ht="12.75">
      <c r="A735" s="31"/>
      <c r="B735" s="31"/>
      <c r="C735" s="31"/>
      <c r="D735" s="31"/>
      <c r="E735" s="31"/>
    </row>
    <row r="736" spans="1:5" ht="12.75">
      <c r="A736" s="31"/>
      <c r="B736" s="31"/>
      <c r="C736" s="31"/>
      <c r="D736" s="31"/>
      <c r="E736" s="31"/>
    </row>
    <row r="737" spans="1:5" ht="12.75">
      <c r="A737" s="31"/>
      <c r="B737" s="31"/>
      <c r="C737" s="31"/>
      <c r="D737" s="31"/>
      <c r="E737" s="31"/>
    </row>
    <row r="738" spans="1:5" ht="12.75">
      <c r="A738" s="31"/>
      <c r="B738" s="31"/>
      <c r="C738" s="31"/>
      <c r="D738" s="31"/>
      <c r="E738" s="31"/>
    </row>
    <row r="739" spans="1:5" ht="12.75">
      <c r="A739" s="31"/>
      <c r="B739" s="31"/>
      <c r="C739" s="31"/>
      <c r="D739" s="31"/>
      <c r="E739" s="31"/>
    </row>
    <row r="740" spans="1:5" ht="12.75">
      <c r="A740" s="31"/>
      <c r="B740" s="31"/>
      <c r="C740" s="31"/>
      <c r="D740" s="31"/>
      <c r="E740" s="31"/>
    </row>
    <row r="741" spans="1:5" ht="12.75">
      <c r="A741" s="31"/>
      <c r="B741" s="31"/>
      <c r="C741" s="31"/>
      <c r="D741" s="31"/>
      <c r="E741" s="31"/>
    </row>
    <row r="742" spans="1:5" ht="12.75">
      <c r="A742" s="31"/>
      <c r="B742" s="31"/>
      <c r="C742" s="31"/>
      <c r="D742" s="31"/>
      <c r="E742" s="31"/>
    </row>
    <row r="743" spans="1:5" ht="12.75">
      <c r="A743" s="31"/>
      <c r="B743" s="31"/>
      <c r="C743" s="31"/>
      <c r="D743" s="31"/>
      <c r="E743" s="31"/>
    </row>
    <row r="744" spans="1:5" ht="12.75">
      <c r="A744" s="31"/>
      <c r="B744" s="31"/>
      <c r="C744" s="31"/>
      <c r="D744" s="31"/>
      <c r="E744" s="31"/>
    </row>
    <row r="745" spans="1:5" ht="12.75">
      <c r="A745" s="31"/>
      <c r="B745" s="31"/>
      <c r="C745" s="31"/>
      <c r="D745" s="31"/>
      <c r="E745" s="31"/>
    </row>
    <row r="746" spans="1:5" ht="12.75">
      <c r="A746" s="31"/>
      <c r="B746" s="31"/>
      <c r="C746" s="31"/>
      <c r="D746" s="31"/>
      <c r="E746" s="31"/>
    </row>
    <row r="747" spans="1:5" ht="12.75">
      <c r="A747" s="31"/>
      <c r="B747" s="31"/>
      <c r="C747" s="31"/>
      <c r="D747" s="31"/>
      <c r="E747" s="31"/>
    </row>
    <row r="748" spans="1:5" ht="12.75">
      <c r="A748" s="31"/>
      <c r="B748" s="31"/>
      <c r="C748" s="31"/>
      <c r="D748" s="31"/>
      <c r="E748" s="31"/>
    </row>
    <row r="749" spans="1:5" ht="12.75">
      <c r="A749" s="31"/>
      <c r="B749" s="31"/>
      <c r="C749" s="31"/>
      <c r="D749" s="31"/>
      <c r="E749" s="31"/>
    </row>
    <row r="750" spans="1:5" ht="12.75">
      <c r="A750" s="31"/>
      <c r="B750" s="31"/>
      <c r="C750" s="31"/>
      <c r="D750" s="31"/>
      <c r="E750" s="31"/>
    </row>
    <row r="751" spans="1:5" ht="12.75">
      <c r="A751" s="31"/>
      <c r="B751" s="31"/>
      <c r="C751" s="31"/>
      <c r="D751" s="31"/>
      <c r="E751" s="31"/>
    </row>
    <row r="752" spans="1:5" ht="12.75">
      <c r="A752" s="31"/>
      <c r="B752" s="31"/>
      <c r="C752" s="31"/>
      <c r="D752" s="31"/>
      <c r="E752" s="31"/>
    </row>
    <row r="753" spans="1:5" ht="12.75">
      <c r="A753" s="31"/>
      <c r="B753" s="31"/>
      <c r="C753" s="31"/>
      <c r="D753" s="31"/>
      <c r="E753" s="31"/>
    </row>
    <row r="754" spans="1:5" ht="12.75">
      <c r="A754" s="31"/>
      <c r="B754" s="31"/>
      <c r="C754" s="31"/>
      <c r="D754" s="31"/>
      <c r="E754" s="31"/>
    </row>
    <row r="755" spans="1:5" ht="12.75">
      <c r="A755" s="31"/>
      <c r="B755" s="31"/>
      <c r="C755" s="31"/>
      <c r="D755" s="31"/>
      <c r="E755" s="31"/>
    </row>
    <row r="756" spans="1:5" ht="12.75">
      <c r="A756" s="31"/>
      <c r="B756" s="31"/>
      <c r="C756" s="31"/>
      <c r="D756" s="31"/>
      <c r="E756" s="31"/>
    </row>
    <row r="757" spans="1:5" ht="12.75">
      <c r="A757" s="31"/>
      <c r="B757" s="31"/>
      <c r="C757" s="31"/>
      <c r="D757" s="31"/>
      <c r="E757" s="31"/>
    </row>
    <row r="758" spans="1:5" ht="12.75">
      <c r="A758" s="31"/>
      <c r="B758" s="31"/>
      <c r="C758" s="31"/>
      <c r="D758" s="31"/>
      <c r="E758" s="31"/>
    </row>
    <row r="759" spans="1:5" ht="12.75">
      <c r="A759" s="31"/>
      <c r="B759" s="31"/>
      <c r="C759" s="31"/>
      <c r="D759" s="31"/>
      <c r="E759" s="31"/>
    </row>
    <row r="760" spans="1:5" ht="12.75">
      <c r="A760" s="31"/>
      <c r="B760" s="31"/>
      <c r="C760" s="31"/>
      <c r="D760" s="31"/>
      <c r="E760" s="31"/>
    </row>
    <row r="761" spans="1:5" ht="12.75">
      <c r="A761" s="31"/>
      <c r="B761" s="31"/>
      <c r="C761" s="31"/>
      <c r="D761" s="31"/>
      <c r="E761" s="31"/>
    </row>
    <row r="762" spans="1:5" ht="12.75">
      <c r="A762" s="31"/>
      <c r="B762" s="31"/>
      <c r="C762" s="31"/>
      <c r="D762" s="31"/>
      <c r="E762" s="31"/>
    </row>
    <row r="763" spans="1:5" ht="12.75">
      <c r="A763" s="31"/>
      <c r="B763" s="31"/>
      <c r="C763" s="31"/>
      <c r="D763" s="31"/>
      <c r="E763" s="31"/>
    </row>
    <row r="764" spans="1:5" ht="12.75">
      <c r="A764" s="31"/>
      <c r="B764" s="31"/>
      <c r="C764" s="31"/>
      <c r="D764" s="31"/>
      <c r="E764" s="31"/>
    </row>
    <row r="765" spans="1:5" ht="12.75">
      <c r="A765" s="31"/>
      <c r="B765" s="31"/>
      <c r="C765" s="31"/>
      <c r="D765" s="31"/>
      <c r="E765" s="31"/>
    </row>
    <row r="766" spans="1:5" ht="12.75">
      <c r="A766" s="31"/>
      <c r="B766" s="31"/>
      <c r="C766" s="31"/>
      <c r="D766" s="31"/>
      <c r="E766" s="31"/>
    </row>
    <row r="767" spans="1:5" ht="12.75">
      <c r="A767" s="31"/>
      <c r="B767" s="31"/>
      <c r="C767" s="31"/>
      <c r="D767" s="31"/>
      <c r="E767" s="31"/>
    </row>
    <row r="768" spans="1:5" ht="12.75">
      <c r="A768" s="31"/>
      <c r="B768" s="31"/>
      <c r="C768" s="31"/>
      <c r="D768" s="31"/>
      <c r="E768" s="31"/>
    </row>
    <row r="769" spans="1:5" ht="12.75">
      <c r="A769" s="31"/>
      <c r="B769" s="31"/>
      <c r="C769" s="31"/>
      <c r="D769" s="31"/>
      <c r="E769" s="31"/>
    </row>
    <row r="770" spans="1:5" ht="12.75">
      <c r="A770" s="31"/>
      <c r="B770" s="31"/>
      <c r="C770" s="31"/>
      <c r="D770" s="31"/>
      <c r="E770" s="31"/>
    </row>
    <row r="771" spans="1:5" ht="12.75">
      <c r="A771" s="31"/>
      <c r="B771" s="31"/>
      <c r="C771" s="31"/>
      <c r="D771" s="31"/>
      <c r="E771" s="31"/>
    </row>
    <row r="772" spans="1:5" ht="12.75">
      <c r="A772" s="31"/>
      <c r="B772" s="31"/>
      <c r="C772" s="31"/>
      <c r="D772" s="31"/>
      <c r="E772" s="31"/>
    </row>
    <row r="773" spans="1:5" ht="12.75">
      <c r="A773" s="31"/>
      <c r="B773" s="31"/>
      <c r="C773" s="31"/>
      <c r="D773" s="31"/>
      <c r="E773" s="31"/>
    </row>
    <row r="774" spans="1:5" ht="12.75">
      <c r="A774" s="31"/>
      <c r="B774" s="31"/>
      <c r="C774" s="31"/>
      <c r="D774" s="31"/>
      <c r="E774" s="31"/>
    </row>
    <row r="775" spans="1:5" ht="12.75">
      <c r="A775" s="31"/>
      <c r="B775" s="31"/>
      <c r="C775" s="31"/>
      <c r="D775" s="31"/>
      <c r="E775" s="31"/>
    </row>
    <row r="776" spans="1:5" ht="12.75">
      <c r="A776" s="31"/>
      <c r="B776" s="31"/>
      <c r="C776" s="31"/>
      <c r="D776" s="31"/>
      <c r="E776" s="31"/>
    </row>
    <row r="777" spans="1:5" ht="12.75">
      <c r="A777" s="31"/>
      <c r="B777" s="31"/>
      <c r="C777" s="31"/>
      <c r="D777" s="31"/>
      <c r="E777" s="31"/>
    </row>
    <row r="778" spans="1:5" ht="12.75">
      <c r="A778" s="31"/>
      <c r="B778" s="31"/>
      <c r="C778" s="31"/>
      <c r="D778" s="31"/>
      <c r="E778" s="31"/>
    </row>
    <row r="779" spans="1:5" ht="12.75">
      <c r="A779" s="31"/>
      <c r="B779" s="31"/>
      <c r="C779" s="31"/>
      <c r="D779" s="31"/>
      <c r="E779" s="31"/>
    </row>
    <row r="780" spans="1:5" ht="12.75">
      <c r="A780" s="31"/>
      <c r="B780" s="31"/>
      <c r="C780" s="31"/>
      <c r="D780" s="31"/>
      <c r="E780" s="31"/>
    </row>
    <row r="781" spans="1:5" ht="12.75">
      <c r="A781" s="31"/>
      <c r="B781" s="31"/>
      <c r="C781" s="31"/>
      <c r="D781" s="31"/>
      <c r="E781" s="31"/>
    </row>
    <row r="782" spans="1:5" ht="12.75">
      <c r="A782" s="31"/>
      <c r="B782" s="31"/>
      <c r="C782" s="31"/>
      <c r="D782" s="31"/>
      <c r="E782" s="31"/>
    </row>
    <row r="783" spans="1:5" ht="12.75">
      <c r="A783" s="31"/>
      <c r="B783" s="31"/>
      <c r="C783" s="31"/>
      <c r="D783" s="31"/>
      <c r="E783" s="31"/>
    </row>
    <row r="784" spans="1:5" ht="12.75">
      <c r="A784" s="31"/>
      <c r="B784" s="31"/>
      <c r="C784" s="31"/>
      <c r="D784" s="31"/>
      <c r="E784" s="31"/>
    </row>
    <row r="785" spans="1:5" ht="12.75">
      <c r="A785" s="31"/>
      <c r="B785" s="31"/>
      <c r="C785" s="31"/>
      <c r="D785" s="31"/>
      <c r="E785" s="31"/>
    </row>
    <row r="786" spans="1:5" ht="12.75">
      <c r="A786" s="31"/>
      <c r="B786" s="31"/>
      <c r="C786" s="31"/>
      <c r="D786" s="31"/>
      <c r="E786" s="31"/>
    </row>
    <row r="787" spans="1:5" ht="12.75">
      <c r="A787" s="31"/>
      <c r="B787" s="31"/>
      <c r="C787" s="31"/>
      <c r="D787" s="31"/>
      <c r="E787" s="31"/>
    </row>
    <row r="788" spans="1:5" ht="12.75">
      <c r="A788" s="31"/>
      <c r="B788" s="31"/>
      <c r="C788" s="31"/>
      <c r="D788" s="31"/>
      <c r="E788" s="31"/>
    </row>
    <row r="789" spans="1:5" ht="12.75">
      <c r="A789" s="31"/>
      <c r="B789" s="31"/>
      <c r="C789" s="31"/>
      <c r="D789" s="31"/>
      <c r="E789" s="31"/>
    </row>
    <row r="790" spans="1:5" ht="12.75">
      <c r="A790" s="31"/>
      <c r="B790" s="31"/>
      <c r="C790" s="31"/>
      <c r="D790" s="31"/>
      <c r="E790" s="31"/>
    </row>
    <row r="791" spans="1:5" ht="12.75">
      <c r="A791" s="31"/>
      <c r="B791" s="31"/>
      <c r="C791" s="31"/>
      <c r="D791" s="31"/>
      <c r="E791" s="31"/>
    </row>
    <row r="792" spans="1:5" ht="12.75">
      <c r="A792" s="31"/>
      <c r="B792" s="31"/>
      <c r="C792" s="31"/>
      <c r="D792" s="31"/>
      <c r="E792" s="31"/>
    </row>
    <row r="793" spans="1:5" ht="12.75">
      <c r="A793" s="31"/>
      <c r="B793" s="31"/>
      <c r="C793" s="31"/>
      <c r="D793" s="31"/>
      <c r="E793" s="31"/>
    </row>
    <row r="794" spans="1:5" ht="12.75">
      <c r="A794" s="31"/>
      <c r="B794" s="31"/>
      <c r="C794" s="31"/>
      <c r="D794" s="31"/>
      <c r="E794" s="31"/>
    </row>
    <row r="795" spans="1:5" ht="12.75">
      <c r="A795" s="31"/>
      <c r="B795" s="31"/>
      <c r="C795" s="31"/>
      <c r="D795" s="31"/>
      <c r="E795" s="31"/>
    </row>
    <row r="796" spans="1:5" ht="12.75">
      <c r="A796" s="31"/>
      <c r="B796" s="31"/>
      <c r="C796" s="31"/>
      <c r="D796" s="31"/>
      <c r="E796" s="31"/>
    </row>
    <row r="797" spans="1:5" ht="12.75">
      <c r="A797" s="31"/>
      <c r="B797" s="31"/>
      <c r="C797" s="31"/>
      <c r="D797" s="31"/>
      <c r="E797" s="31"/>
    </row>
    <row r="798" spans="1:5" ht="12.75">
      <c r="A798" s="31"/>
      <c r="B798" s="31"/>
      <c r="C798" s="31"/>
      <c r="D798" s="31"/>
      <c r="E798" s="31"/>
    </row>
    <row r="799" spans="1:5" ht="12.75">
      <c r="A799" s="31"/>
      <c r="B799" s="31"/>
      <c r="C799" s="31"/>
      <c r="D799" s="31"/>
      <c r="E799" s="31"/>
    </row>
    <row r="800" spans="1:5" ht="12.75">
      <c r="A800" s="31"/>
      <c r="B800" s="31"/>
      <c r="C800" s="31"/>
      <c r="D800" s="31"/>
      <c r="E800" s="31"/>
    </row>
    <row r="801" spans="1:5" ht="12.75">
      <c r="A801" s="31"/>
      <c r="B801" s="31"/>
      <c r="C801" s="31"/>
      <c r="D801" s="31"/>
      <c r="E801" s="31"/>
    </row>
    <row r="802" spans="1:5" ht="12.75">
      <c r="A802" s="31"/>
      <c r="B802" s="31"/>
      <c r="C802" s="31"/>
      <c r="D802" s="31"/>
      <c r="E802" s="31"/>
    </row>
    <row r="803" spans="1:5" ht="12.75">
      <c r="A803" s="31"/>
      <c r="B803" s="31"/>
      <c r="C803" s="31"/>
      <c r="D803" s="31"/>
      <c r="E803" s="31"/>
    </row>
    <row r="804" spans="1:5" ht="12.75">
      <c r="A804" s="31"/>
      <c r="B804" s="31"/>
      <c r="C804" s="31"/>
      <c r="D804" s="31"/>
      <c r="E804" s="31"/>
    </row>
    <row r="805" spans="1:5" ht="12.75">
      <c r="A805" s="31"/>
      <c r="B805" s="31"/>
      <c r="C805" s="31"/>
      <c r="D805" s="31"/>
      <c r="E805" s="31"/>
    </row>
    <row r="806" spans="1:5" ht="12.75">
      <c r="A806" s="31"/>
      <c r="B806" s="31"/>
      <c r="C806" s="31"/>
      <c r="D806" s="31"/>
      <c r="E806" s="31"/>
    </row>
    <row r="807" spans="1:5" ht="12.75">
      <c r="A807" s="31"/>
      <c r="B807" s="31"/>
      <c r="C807" s="31"/>
      <c r="D807" s="31"/>
      <c r="E807" s="31"/>
    </row>
    <row r="808" spans="1:5" ht="12.75">
      <c r="A808" s="31"/>
      <c r="B808" s="31"/>
      <c r="C808" s="31"/>
      <c r="D808" s="31"/>
      <c r="E808" s="31"/>
    </row>
    <row r="809" spans="1:5" ht="12.75">
      <c r="A809" s="31"/>
      <c r="B809" s="31"/>
      <c r="C809" s="31"/>
      <c r="D809" s="31"/>
      <c r="E809" s="31"/>
    </row>
    <row r="810" spans="1:5" ht="12.75">
      <c r="A810" s="31"/>
      <c r="B810" s="31"/>
      <c r="C810" s="31"/>
      <c r="D810" s="31"/>
      <c r="E810" s="31"/>
    </row>
    <row r="811" spans="1:5" ht="12.75">
      <c r="A811" s="31"/>
      <c r="B811" s="31"/>
      <c r="C811" s="31"/>
      <c r="D811" s="31"/>
      <c r="E811" s="31"/>
    </row>
    <row r="812" spans="1:5" ht="12.75">
      <c r="A812" s="31"/>
      <c r="B812" s="31"/>
      <c r="C812" s="31"/>
      <c r="D812" s="31"/>
      <c r="E812" s="31"/>
    </row>
    <row r="813" spans="1:5" ht="12.75">
      <c r="A813" s="31"/>
      <c r="B813" s="31"/>
      <c r="C813" s="31"/>
      <c r="D813" s="31"/>
      <c r="E813" s="31"/>
    </row>
    <row r="814" spans="1:5" ht="12.75">
      <c r="A814" s="31"/>
      <c r="B814" s="31"/>
      <c r="C814" s="31"/>
      <c r="D814" s="31"/>
      <c r="E814" s="31"/>
    </row>
    <row r="815" spans="1:5" ht="12.75">
      <c r="A815" s="31"/>
      <c r="B815" s="31"/>
      <c r="C815" s="31"/>
      <c r="D815" s="31"/>
      <c r="E815" s="31"/>
    </row>
    <row r="816" spans="1:5" ht="12.75">
      <c r="A816" s="31"/>
      <c r="B816" s="31"/>
      <c r="C816" s="31"/>
      <c r="D816" s="31"/>
      <c r="E816" s="31"/>
    </row>
    <row r="817" spans="1:5" ht="12.75">
      <c r="A817" s="31"/>
      <c r="B817" s="31"/>
      <c r="C817" s="31"/>
      <c r="D817" s="31"/>
      <c r="E817" s="31"/>
    </row>
    <row r="818" spans="1:5" ht="12.75">
      <c r="A818" s="31"/>
      <c r="B818" s="31"/>
      <c r="C818" s="31"/>
      <c r="D818" s="31"/>
      <c r="E818" s="31"/>
    </row>
    <row r="819" spans="1:5" ht="12.75">
      <c r="A819" s="31"/>
      <c r="B819" s="31"/>
      <c r="C819" s="31"/>
      <c r="D819" s="31"/>
      <c r="E819" s="31"/>
    </row>
    <row r="820" spans="1:5" ht="12.75">
      <c r="A820" s="31"/>
      <c r="B820" s="31"/>
      <c r="C820" s="31"/>
      <c r="D820" s="31"/>
      <c r="E820" s="31"/>
    </row>
    <row r="821" spans="1:5" ht="12.75">
      <c r="A821" s="31"/>
      <c r="B821" s="31"/>
      <c r="C821" s="31"/>
      <c r="D821" s="31"/>
      <c r="E821" s="31"/>
    </row>
    <row r="822" spans="1:5" ht="12.75">
      <c r="A822" s="31"/>
      <c r="B822" s="31"/>
      <c r="C822" s="31"/>
      <c r="D822" s="31"/>
      <c r="E822" s="31"/>
    </row>
    <row r="823" spans="1:5" ht="12.75">
      <c r="A823" s="31"/>
      <c r="B823" s="31"/>
      <c r="C823" s="31"/>
      <c r="D823" s="31"/>
      <c r="E823" s="31"/>
    </row>
    <row r="824" spans="1:5" ht="12.75">
      <c r="A824" s="31"/>
      <c r="B824" s="31"/>
      <c r="C824" s="31"/>
      <c r="D824" s="31"/>
      <c r="E824" s="31"/>
    </row>
    <row r="825" spans="1:5" ht="12.75">
      <c r="A825" s="31"/>
      <c r="B825" s="31"/>
      <c r="C825" s="31"/>
      <c r="D825" s="31"/>
      <c r="E825" s="31"/>
    </row>
    <row r="826" spans="1:5" ht="12.75">
      <c r="A826" s="31"/>
      <c r="B826" s="31"/>
      <c r="C826" s="31"/>
      <c r="D826" s="31"/>
      <c r="E826" s="31"/>
    </row>
    <row r="827" spans="1:5" ht="12.75">
      <c r="A827" s="31"/>
      <c r="B827" s="31"/>
      <c r="C827" s="31"/>
      <c r="D827" s="31"/>
      <c r="E827" s="31"/>
    </row>
    <row r="828" spans="1:5" ht="12.75">
      <c r="A828" s="31"/>
      <c r="B828" s="31"/>
      <c r="C828" s="31"/>
      <c r="D828" s="31"/>
      <c r="E828" s="31"/>
    </row>
    <row r="829" spans="1:5" ht="12.75">
      <c r="A829" s="31"/>
      <c r="B829" s="31"/>
      <c r="C829" s="31"/>
      <c r="D829" s="31"/>
      <c r="E829" s="31"/>
    </row>
    <row r="830" spans="1:5" ht="12.75">
      <c r="A830" s="31"/>
      <c r="B830" s="31"/>
      <c r="C830" s="31"/>
      <c r="D830" s="31"/>
      <c r="E830" s="31"/>
    </row>
    <row r="831" spans="1:5" ht="12.75">
      <c r="A831" s="31"/>
      <c r="B831" s="31"/>
      <c r="C831" s="31"/>
      <c r="D831" s="31"/>
      <c r="E831" s="31"/>
    </row>
    <row r="832" spans="1:5" ht="12.75">
      <c r="A832" s="31"/>
      <c r="B832" s="31"/>
      <c r="C832" s="31"/>
      <c r="D832" s="31"/>
      <c r="E832" s="31"/>
    </row>
    <row r="833" spans="1:5" ht="12.75">
      <c r="A833" s="31"/>
      <c r="B833" s="31"/>
      <c r="C833" s="31"/>
      <c r="D833" s="31"/>
      <c r="E833" s="31"/>
    </row>
    <row r="834" spans="1:5" ht="12.75">
      <c r="A834" s="31"/>
      <c r="B834" s="31"/>
      <c r="C834" s="31"/>
      <c r="D834" s="31"/>
      <c r="E834" s="31"/>
    </row>
    <row r="835" spans="1:5" ht="12.75">
      <c r="A835" s="31"/>
      <c r="B835" s="31"/>
      <c r="C835" s="31"/>
      <c r="D835" s="31"/>
      <c r="E835" s="31"/>
    </row>
    <row r="836" spans="1:5" ht="12.75">
      <c r="A836" s="31"/>
      <c r="B836" s="31"/>
      <c r="C836" s="31"/>
      <c r="D836" s="31"/>
      <c r="E836" s="31"/>
    </row>
    <row r="837" spans="1:5" ht="12.75">
      <c r="A837" s="31"/>
      <c r="B837" s="31"/>
      <c r="C837" s="31"/>
      <c r="D837" s="31"/>
      <c r="E837" s="31"/>
    </row>
    <row r="838" spans="1:5" ht="12.75">
      <c r="A838" s="31"/>
      <c r="B838" s="31"/>
      <c r="C838" s="31"/>
      <c r="D838" s="31"/>
      <c r="E838" s="31"/>
    </row>
    <row r="839" spans="1:5" ht="12.75">
      <c r="A839" s="31"/>
      <c r="B839" s="31"/>
      <c r="C839" s="31"/>
      <c r="D839" s="31"/>
      <c r="E839" s="31"/>
    </row>
    <row r="840" spans="1:5" ht="12.75">
      <c r="A840" s="31"/>
      <c r="B840" s="31"/>
      <c r="C840" s="31"/>
      <c r="D840" s="31"/>
      <c r="E840" s="31"/>
    </row>
    <row r="841" spans="1:5" ht="12.75">
      <c r="A841" s="31"/>
      <c r="B841" s="31"/>
      <c r="C841" s="31"/>
      <c r="D841" s="31"/>
      <c r="E841" s="31"/>
    </row>
    <row r="842" spans="1:5" ht="12.75">
      <c r="A842" s="31"/>
      <c r="B842" s="31"/>
      <c r="C842" s="31"/>
      <c r="D842" s="31"/>
      <c r="E842" s="31"/>
    </row>
    <row r="843" spans="1:5" ht="12.75">
      <c r="A843" s="31"/>
      <c r="B843" s="31"/>
      <c r="C843" s="31"/>
      <c r="D843" s="31"/>
      <c r="E843" s="31"/>
    </row>
    <row r="844" spans="1:5" ht="12.75">
      <c r="A844" s="31"/>
      <c r="B844" s="31"/>
      <c r="C844" s="31"/>
      <c r="D844" s="31"/>
      <c r="E844" s="31"/>
    </row>
    <row r="845" spans="1:5" ht="12.75">
      <c r="A845" s="31"/>
      <c r="B845" s="31"/>
      <c r="C845" s="31"/>
      <c r="D845" s="31"/>
      <c r="E845" s="31"/>
    </row>
    <row r="846" spans="1:5" ht="12.75">
      <c r="A846" s="31"/>
      <c r="B846" s="31"/>
      <c r="C846" s="31"/>
      <c r="D846" s="31"/>
      <c r="E846" s="31"/>
    </row>
    <row r="847" spans="1:5" ht="12.75">
      <c r="A847" s="31"/>
      <c r="B847" s="31"/>
      <c r="C847" s="31"/>
      <c r="D847" s="31"/>
      <c r="E847" s="31"/>
    </row>
    <row r="848" spans="1:5" ht="12.75">
      <c r="A848" s="31"/>
      <c r="B848" s="31"/>
      <c r="C848" s="31"/>
      <c r="D848" s="31"/>
      <c r="E848" s="31"/>
    </row>
    <row r="849" spans="1:5" ht="12.75">
      <c r="A849" s="31"/>
      <c r="B849" s="31"/>
      <c r="C849" s="31"/>
      <c r="D849" s="31"/>
      <c r="E849" s="31"/>
    </row>
    <row r="850" spans="1:5" ht="12.75">
      <c r="A850" s="31"/>
      <c r="B850" s="31"/>
      <c r="C850" s="31"/>
      <c r="D850" s="31"/>
      <c r="E850" s="31"/>
    </row>
    <row r="851" spans="1:5" ht="12.75">
      <c r="A851" s="31"/>
      <c r="B851" s="31"/>
      <c r="C851" s="31"/>
      <c r="D851" s="31"/>
      <c r="E851" s="31"/>
    </row>
    <row r="852" spans="1:5" ht="12.75">
      <c r="A852" s="31"/>
      <c r="B852" s="31"/>
      <c r="C852" s="31"/>
      <c r="D852" s="31"/>
      <c r="E852" s="31"/>
    </row>
    <row r="853" spans="1:5" ht="12.75">
      <c r="A853" s="31"/>
      <c r="B853" s="31"/>
      <c r="C853" s="31"/>
      <c r="D853" s="31"/>
      <c r="E853" s="31"/>
    </row>
    <row r="854" spans="1:5" ht="12.75">
      <c r="A854" s="31"/>
      <c r="B854" s="31"/>
      <c r="C854" s="31"/>
      <c r="D854" s="31"/>
      <c r="E854" s="31"/>
    </row>
    <row r="855" spans="1:5" ht="12.75">
      <c r="A855" s="31"/>
      <c r="B855" s="31"/>
      <c r="C855" s="31"/>
      <c r="D855" s="31"/>
      <c r="E855" s="31"/>
    </row>
    <row r="856" spans="1:5" ht="12.75">
      <c r="A856" s="31"/>
      <c r="B856" s="31"/>
      <c r="C856" s="31"/>
      <c r="D856" s="31"/>
      <c r="E856" s="31"/>
    </row>
    <row r="857" spans="1:5" ht="12.75">
      <c r="A857" s="31"/>
      <c r="B857" s="31"/>
      <c r="C857" s="31"/>
      <c r="D857" s="31"/>
      <c r="E857" s="31"/>
    </row>
    <row r="858" spans="1:5" ht="12.75">
      <c r="A858" s="31"/>
      <c r="B858" s="31"/>
      <c r="C858" s="31"/>
      <c r="D858" s="31"/>
      <c r="E858" s="31"/>
    </row>
    <row r="859" spans="1:5" ht="12.75">
      <c r="A859" s="31"/>
      <c r="B859" s="31"/>
      <c r="C859" s="31"/>
      <c r="D859" s="31"/>
      <c r="E859" s="31"/>
    </row>
    <row r="860" spans="1:5" ht="12.75">
      <c r="A860" s="31"/>
      <c r="B860" s="31"/>
      <c r="C860" s="31"/>
      <c r="D860" s="31"/>
      <c r="E860" s="31"/>
    </row>
    <row r="861" spans="1:5" ht="12.75">
      <c r="A861" s="31"/>
      <c r="B861" s="31"/>
      <c r="C861" s="31"/>
      <c r="D861" s="31"/>
      <c r="E861" s="31"/>
    </row>
    <row r="862" spans="1:5" ht="12.75">
      <c r="A862" s="31"/>
      <c r="B862" s="31"/>
      <c r="C862" s="31"/>
      <c r="D862" s="31"/>
      <c r="E862" s="31"/>
    </row>
    <row r="863" spans="1:5" ht="12.75">
      <c r="A863" s="31"/>
      <c r="B863" s="31"/>
      <c r="C863" s="31"/>
      <c r="D863" s="31"/>
      <c r="E863" s="31"/>
    </row>
    <row r="864" spans="1:5" ht="12.75">
      <c r="A864" s="31"/>
      <c r="B864" s="31"/>
      <c r="C864" s="31"/>
      <c r="D864" s="31"/>
      <c r="E864" s="31"/>
    </row>
    <row r="865" spans="1:5" ht="12.75">
      <c r="A865" s="31"/>
      <c r="B865" s="31"/>
      <c r="C865" s="31"/>
      <c r="D865" s="31"/>
      <c r="E865" s="31"/>
    </row>
    <row r="866" spans="1:5" ht="12.75">
      <c r="A866" s="31"/>
      <c r="B866" s="31"/>
      <c r="C866" s="31"/>
      <c r="D866" s="31"/>
      <c r="E866" s="31"/>
    </row>
    <row r="867" spans="1:5" ht="12.75">
      <c r="A867" s="31"/>
      <c r="B867" s="31"/>
      <c r="C867" s="31"/>
      <c r="D867" s="31"/>
      <c r="E867" s="31"/>
    </row>
    <row r="868" spans="1:5" ht="12.75">
      <c r="A868" s="31"/>
      <c r="B868" s="31"/>
      <c r="C868" s="31"/>
      <c r="D868" s="31"/>
      <c r="E868" s="31"/>
    </row>
    <row r="869" spans="1:5" ht="12.75">
      <c r="A869" s="31"/>
      <c r="B869" s="31"/>
      <c r="C869" s="31"/>
      <c r="D869" s="31"/>
      <c r="E869" s="31"/>
    </row>
    <row r="870" spans="1:5" ht="12.75">
      <c r="A870" s="31"/>
      <c r="B870" s="31"/>
      <c r="C870" s="31"/>
      <c r="D870" s="31"/>
      <c r="E870" s="31"/>
    </row>
    <row r="871" spans="1:5" ht="12.75">
      <c r="A871" s="31"/>
      <c r="B871" s="31"/>
      <c r="C871" s="31"/>
      <c r="D871" s="31"/>
      <c r="E871" s="31"/>
    </row>
    <row r="872" spans="1:5" ht="12.75">
      <c r="A872" s="31"/>
      <c r="B872" s="31"/>
      <c r="C872" s="31"/>
      <c r="D872" s="31"/>
      <c r="E872" s="31"/>
    </row>
    <row r="873" spans="1:5" ht="12.75">
      <c r="A873" s="31"/>
      <c r="B873" s="31"/>
      <c r="C873" s="31"/>
      <c r="D873" s="31"/>
      <c r="E873" s="31"/>
    </row>
    <row r="874" spans="1:5" ht="12.75">
      <c r="A874" s="31"/>
      <c r="B874" s="31"/>
      <c r="C874" s="31"/>
      <c r="D874" s="31"/>
      <c r="E874" s="31"/>
    </row>
    <row r="875" spans="1:5" ht="12.75">
      <c r="A875" s="31"/>
      <c r="B875" s="31"/>
      <c r="C875" s="31"/>
      <c r="D875" s="31"/>
      <c r="E875" s="31"/>
    </row>
    <row r="876" spans="1:5" ht="12.75">
      <c r="A876" s="31"/>
      <c r="B876" s="31"/>
      <c r="C876" s="31"/>
      <c r="D876" s="31"/>
      <c r="E876" s="31"/>
    </row>
    <row r="877" spans="1:5" ht="12.75">
      <c r="A877" s="31"/>
      <c r="B877" s="31"/>
      <c r="C877" s="31"/>
      <c r="D877" s="31"/>
      <c r="E877" s="31"/>
    </row>
    <row r="878" spans="1:5" ht="12.75">
      <c r="A878" s="31"/>
      <c r="B878" s="31"/>
      <c r="C878" s="31"/>
      <c r="D878" s="31"/>
      <c r="E878" s="31"/>
    </row>
    <row r="879" spans="1:5" ht="12.75">
      <c r="A879" s="31"/>
      <c r="B879" s="31"/>
      <c r="C879" s="31"/>
      <c r="D879" s="31"/>
      <c r="E879" s="31"/>
    </row>
    <row r="880" spans="1:5" ht="12.75">
      <c r="A880" s="31"/>
      <c r="B880" s="31"/>
      <c r="C880" s="31"/>
      <c r="D880" s="31"/>
      <c r="E880" s="31"/>
    </row>
    <row r="881" spans="1:5" ht="12.75">
      <c r="A881" s="31"/>
      <c r="B881" s="31"/>
      <c r="C881" s="31"/>
      <c r="D881" s="31"/>
      <c r="E881" s="31"/>
    </row>
    <row r="882" spans="1:5" ht="12.75">
      <c r="A882" s="31"/>
      <c r="B882" s="31"/>
      <c r="C882" s="31"/>
      <c r="D882" s="31"/>
      <c r="E882" s="31"/>
    </row>
    <row r="883" spans="1:5" ht="12.75">
      <c r="A883" s="31"/>
      <c r="B883" s="31"/>
      <c r="C883" s="31"/>
      <c r="D883" s="31"/>
      <c r="E883" s="31"/>
    </row>
    <row r="884" spans="1:5" ht="12.75">
      <c r="A884" s="31"/>
      <c r="B884" s="31"/>
      <c r="C884" s="31"/>
      <c r="D884" s="31"/>
      <c r="E884" s="31"/>
    </row>
    <row r="885" spans="1:5" ht="12.75">
      <c r="A885" s="31"/>
      <c r="B885" s="31"/>
      <c r="C885" s="31"/>
      <c r="D885" s="31"/>
      <c r="E885" s="31"/>
    </row>
    <row r="886" spans="1:5" ht="12.75">
      <c r="A886" s="31"/>
      <c r="B886" s="31"/>
      <c r="C886" s="31"/>
      <c r="D886" s="31"/>
      <c r="E886" s="31"/>
    </row>
    <row r="887" spans="1:5" ht="12.75">
      <c r="A887" s="31"/>
      <c r="B887" s="31"/>
      <c r="C887" s="31"/>
      <c r="D887" s="31"/>
      <c r="E887" s="31"/>
    </row>
    <row r="888" spans="1:5" ht="12.75">
      <c r="A888" s="31"/>
      <c r="B888" s="31"/>
      <c r="C888" s="31"/>
      <c r="D888" s="31"/>
      <c r="E888" s="31"/>
    </row>
    <row r="889" spans="1:5" ht="12.75">
      <c r="A889" s="31"/>
      <c r="B889" s="31"/>
      <c r="C889" s="31"/>
      <c r="D889" s="31"/>
      <c r="E889" s="31"/>
    </row>
    <row r="890" spans="1:5" ht="12.75">
      <c r="A890" s="31"/>
      <c r="B890" s="31"/>
      <c r="C890" s="31"/>
      <c r="D890" s="31"/>
      <c r="E890" s="31"/>
    </row>
    <row r="891" spans="1:5" ht="12.75">
      <c r="A891" s="31"/>
      <c r="B891" s="31"/>
      <c r="C891" s="31"/>
      <c r="D891" s="31"/>
      <c r="E891" s="31"/>
    </row>
    <row r="892" spans="1:5" ht="12.75">
      <c r="A892" s="31"/>
      <c r="B892" s="31"/>
      <c r="C892" s="31"/>
      <c r="D892" s="31"/>
      <c r="E892" s="31"/>
    </row>
    <row r="893" spans="1:5" ht="12.75">
      <c r="A893" s="31"/>
      <c r="B893" s="31"/>
      <c r="C893" s="31"/>
      <c r="D893" s="31"/>
      <c r="E893" s="31"/>
    </row>
    <row r="894" spans="1:5" ht="12.75">
      <c r="A894" s="31"/>
      <c r="B894" s="31"/>
      <c r="C894" s="31"/>
      <c r="D894" s="31"/>
      <c r="E894" s="31"/>
    </row>
    <row r="895" spans="1:5" ht="12.75">
      <c r="A895" s="31"/>
      <c r="B895" s="31"/>
      <c r="C895" s="31"/>
      <c r="D895" s="31"/>
      <c r="E895" s="31"/>
    </row>
    <row r="896" spans="1:5" ht="12.75">
      <c r="A896" s="31"/>
      <c r="B896" s="31"/>
      <c r="C896" s="31"/>
      <c r="D896" s="31"/>
      <c r="E896" s="31"/>
    </row>
    <row r="897" spans="1:5" ht="12.75">
      <c r="A897" s="31"/>
      <c r="B897" s="31"/>
      <c r="C897" s="31"/>
      <c r="D897" s="31"/>
      <c r="E897" s="31"/>
    </row>
    <row r="898" spans="1:5" ht="12.75">
      <c r="A898" s="31"/>
      <c r="B898" s="31"/>
      <c r="C898" s="31"/>
      <c r="D898" s="31"/>
      <c r="E898" s="31"/>
    </row>
    <row r="899" spans="1:5" ht="12.75">
      <c r="A899" s="31"/>
      <c r="B899" s="31"/>
      <c r="C899" s="31"/>
      <c r="D899" s="31"/>
      <c r="E899" s="31"/>
    </row>
    <row r="900" spans="1:5" ht="12.75">
      <c r="A900" s="31"/>
      <c r="B900" s="31"/>
      <c r="C900" s="31"/>
      <c r="D900" s="31"/>
      <c r="E900" s="31"/>
    </row>
    <row r="901" spans="1:5" ht="12.75">
      <c r="A901" s="31"/>
      <c r="B901" s="31"/>
      <c r="C901" s="31"/>
      <c r="D901" s="31"/>
      <c r="E901" s="31"/>
    </row>
    <row r="902" spans="1:5" ht="12.75">
      <c r="A902" s="31"/>
      <c r="B902" s="31"/>
      <c r="C902" s="31"/>
      <c r="D902" s="31"/>
      <c r="E902" s="31"/>
    </row>
    <row r="903" spans="1:5" ht="12.75">
      <c r="A903" s="31"/>
      <c r="B903" s="31"/>
      <c r="C903" s="31"/>
      <c r="D903" s="31"/>
      <c r="E903" s="31"/>
    </row>
    <row r="904" spans="1:5" ht="12.75">
      <c r="A904" s="31"/>
      <c r="B904" s="31"/>
      <c r="C904" s="31"/>
      <c r="D904" s="31"/>
      <c r="E904" s="31"/>
    </row>
    <row r="905" spans="1:5" ht="12.75">
      <c r="A905" s="31"/>
      <c r="B905" s="31"/>
      <c r="C905" s="31"/>
      <c r="D905" s="31"/>
      <c r="E905" s="31"/>
    </row>
    <row r="906" spans="1:5" ht="12.75">
      <c r="A906" s="31"/>
      <c r="B906" s="31"/>
      <c r="C906" s="31"/>
      <c r="D906" s="31"/>
      <c r="E906" s="31"/>
    </row>
    <row r="907" spans="1:5" ht="12.75">
      <c r="A907" s="31"/>
      <c r="B907" s="31"/>
      <c r="C907" s="31"/>
      <c r="D907" s="31"/>
      <c r="E907" s="31"/>
    </row>
    <row r="908" spans="1:5" ht="12.75">
      <c r="A908" s="31"/>
      <c r="B908" s="31"/>
      <c r="C908" s="31"/>
      <c r="D908" s="31"/>
      <c r="E908" s="31"/>
    </row>
    <row r="909" spans="1:5" ht="12.75">
      <c r="A909" s="31"/>
      <c r="B909" s="31"/>
      <c r="C909" s="31"/>
      <c r="D909" s="31"/>
      <c r="E909" s="31"/>
    </row>
    <row r="910" spans="1:5" ht="12.75">
      <c r="A910" s="31"/>
      <c r="B910" s="31"/>
      <c r="C910" s="31"/>
      <c r="D910" s="31"/>
      <c r="E910" s="31"/>
    </row>
    <row r="911" spans="1:5" ht="12.75">
      <c r="A911" s="31"/>
      <c r="B911" s="31"/>
      <c r="C911" s="31"/>
      <c r="D911" s="31"/>
      <c r="E911" s="31"/>
    </row>
    <row r="912" spans="1:5" ht="12.75">
      <c r="A912" s="31"/>
      <c r="B912" s="31"/>
      <c r="C912" s="31"/>
      <c r="D912" s="31"/>
      <c r="E912" s="31"/>
    </row>
    <row r="913" spans="1:5" ht="12.75">
      <c r="A913" s="31"/>
      <c r="B913" s="31"/>
      <c r="C913" s="31"/>
      <c r="D913" s="31"/>
      <c r="E913" s="31"/>
    </row>
    <row r="914" spans="1:5" ht="12.75">
      <c r="A914" s="31"/>
      <c r="B914" s="31"/>
      <c r="C914" s="31"/>
      <c r="D914" s="31"/>
      <c r="E914" s="31"/>
    </row>
    <row r="915" spans="1:5" ht="12.75">
      <c r="A915" s="31"/>
      <c r="B915" s="31"/>
      <c r="C915" s="31"/>
      <c r="D915" s="31"/>
      <c r="E915" s="31"/>
    </row>
    <row r="916" spans="1:5" ht="12.75">
      <c r="A916" s="31"/>
      <c r="B916" s="31"/>
      <c r="C916" s="31"/>
      <c r="D916" s="31"/>
      <c r="E916" s="31"/>
    </row>
    <row r="917" spans="1:5" ht="12.75">
      <c r="A917" s="31"/>
      <c r="B917" s="31"/>
      <c r="C917" s="31"/>
      <c r="D917" s="31"/>
      <c r="E917" s="31"/>
    </row>
    <row r="918" spans="1:5" ht="12.75">
      <c r="A918" s="31"/>
      <c r="B918" s="31"/>
      <c r="C918" s="31"/>
      <c r="D918" s="31"/>
      <c r="E918" s="31"/>
    </row>
    <row r="919" spans="1:5" ht="12.75">
      <c r="A919" s="31"/>
      <c r="B919" s="31"/>
      <c r="C919" s="31"/>
      <c r="D919" s="31"/>
      <c r="E919" s="31"/>
    </row>
    <row r="920" spans="1:5" ht="12.75">
      <c r="A920" s="31"/>
      <c r="B920" s="31"/>
      <c r="C920" s="31"/>
      <c r="D920" s="31"/>
      <c r="E920" s="31"/>
    </row>
    <row r="921" spans="1:5" ht="12.75">
      <c r="A921" s="31"/>
      <c r="B921" s="31"/>
      <c r="C921" s="31"/>
      <c r="D921" s="31"/>
      <c r="E921" s="31"/>
    </row>
    <row r="922" spans="1:5" ht="12.75">
      <c r="A922" s="31"/>
      <c r="B922" s="31"/>
      <c r="C922" s="31"/>
      <c r="D922" s="31"/>
      <c r="E922" s="31"/>
    </row>
    <row r="923" spans="1:5" ht="12.75">
      <c r="A923" s="31"/>
      <c r="B923" s="31"/>
      <c r="C923" s="31"/>
      <c r="D923" s="31"/>
      <c r="E923" s="31"/>
    </row>
    <row r="924" spans="1:5" ht="12.75">
      <c r="A924" s="31"/>
      <c r="B924" s="31"/>
      <c r="C924" s="31"/>
      <c r="D924" s="31"/>
      <c r="E924" s="31"/>
    </row>
    <row r="925" spans="1:5" ht="12.75">
      <c r="A925" s="31"/>
      <c r="B925" s="31"/>
      <c r="C925" s="31"/>
      <c r="D925" s="31"/>
      <c r="E925" s="31"/>
    </row>
    <row r="926" spans="1:5" ht="12.75">
      <c r="A926" s="31"/>
      <c r="B926" s="31"/>
      <c r="C926" s="31"/>
      <c r="D926" s="31"/>
      <c r="E926" s="31"/>
    </row>
    <row r="927" spans="1:5" ht="12.75">
      <c r="A927" s="31"/>
      <c r="B927" s="31"/>
      <c r="C927" s="31"/>
      <c r="D927" s="31"/>
      <c r="E927" s="31"/>
    </row>
    <row r="928" spans="1:5" ht="12.75">
      <c r="A928" s="31"/>
      <c r="B928" s="31"/>
      <c r="C928" s="31"/>
      <c r="D928" s="31"/>
      <c r="E928" s="31"/>
    </row>
    <row r="929" spans="1:5" ht="12.75">
      <c r="A929" s="31"/>
      <c r="B929" s="31"/>
      <c r="C929" s="31"/>
      <c r="D929" s="31"/>
      <c r="E929" s="31"/>
    </row>
    <row r="930" spans="1:5" ht="12.75">
      <c r="A930" s="31"/>
      <c r="B930" s="31"/>
      <c r="C930" s="31"/>
      <c r="D930" s="31"/>
      <c r="E930" s="31"/>
    </row>
    <row r="931" spans="1:5" ht="12.75">
      <c r="A931" s="31"/>
      <c r="B931" s="31"/>
      <c r="C931" s="31"/>
      <c r="D931" s="31"/>
      <c r="E931" s="31"/>
    </row>
    <row r="932" spans="1:5" ht="12.75">
      <c r="A932" s="31"/>
      <c r="B932" s="31"/>
      <c r="C932" s="31"/>
      <c r="D932" s="31"/>
      <c r="E932" s="31"/>
    </row>
    <row r="933" spans="1:5" ht="12.75">
      <c r="A933" s="31"/>
      <c r="B933" s="31"/>
      <c r="C933" s="31"/>
      <c r="D933" s="31"/>
      <c r="E933" s="31"/>
    </row>
    <row r="934" spans="1:5" ht="12.75">
      <c r="A934" s="31"/>
      <c r="B934" s="31"/>
      <c r="C934" s="31"/>
      <c r="D934" s="31"/>
      <c r="E934" s="31"/>
    </row>
    <row r="935" spans="1:5" ht="12.75">
      <c r="A935" s="31"/>
      <c r="B935" s="31"/>
      <c r="C935" s="31"/>
      <c r="D935" s="31"/>
      <c r="E935" s="31"/>
    </row>
    <row r="936" spans="1:5" ht="12.75">
      <c r="A936" s="31"/>
      <c r="B936" s="31"/>
      <c r="C936" s="31"/>
      <c r="D936" s="31"/>
      <c r="E936" s="31"/>
    </row>
    <row r="937" spans="1:5" ht="12.75">
      <c r="A937" s="31"/>
      <c r="B937" s="31"/>
      <c r="C937" s="31"/>
      <c r="D937" s="31"/>
      <c r="E937" s="31"/>
    </row>
    <row r="938" spans="1:5" ht="12.75">
      <c r="A938" s="31"/>
      <c r="B938" s="31"/>
      <c r="C938" s="31"/>
      <c r="D938" s="31"/>
      <c r="E938" s="31"/>
    </row>
    <row r="939" spans="1:5" ht="12.75">
      <c r="A939" s="31"/>
      <c r="B939" s="31"/>
      <c r="C939" s="31"/>
      <c r="D939" s="31"/>
      <c r="E939" s="31"/>
    </row>
    <row r="940" spans="1:5" ht="12.75">
      <c r="A940" s="31"/>
      <c r="B940" s="31"/>
      <c r="C940" s="31"/>
      <c r="D940" s="31"/>
      <c r="E940" s="31"/>
    </row>
    <row r="941" spans="1:5" ht="12.75">
      <c r="A941" s="31"/>
      <c r="B941" s="31"/>
      <c r="C941" s="31"/>
      <c r="D941" s="31"/>
      <c r="E941" s="31"/>
    </row>
    <row r="942" spans="1:5" ht="12.75">
      <c r="A942" s="31"/>
      <c r="B942" s="31"/>
      <c r="C942" s="31"/>
      <c r="D942" s="31"/>
      <c r="E942" s="31"/>
    </row>
    <row r="943" spans="1:5" ht="12.75">
      <c r="A943" s="31"/>
      <c r="B943" s="31"/>
      <c r="C943" s="31"/>
      <c r="D943" s="31"/>
      <c r="E943" s="31"/>
    </row>
    <row r="944" spans="1:5" ht="12.75">
      <c r="A944" s="31"/>
      <c r="B944" s="31"/>
      <c r="C944" s="31"/>
      <c r="D944" s="31"/>
      <c r="E944" s="31"/>
    </row>
    <row r="945" spans="1:5" ht="12.75">
      <c r="A945" s="31"/>
      <c r="B945" s="31"/>
      <c r="C945" s="31"/>
      <c r="D945" s="31"/>
      <c r="E945" s="31"/>
    </row>
    <row r="946" spans="1:5" ht="12.75">
      <c r="A946" s="31"/>
      <c r="B946" s="31"/>
      <c r="C946" s="31"/>
      <c r="D946" s="31"/>
      <c r="E946" s="31"/>
    </row>
    <row r="947" spans="1:5" ht="12.75">
      <c r="A947" s="31"/>
      <c r="B947" s="31"/>
      <c r="C947" s="31"/>
      <c r="D947" s="31"/>
      <c r="E947" s="31"/>
    </row>
    <row r="948" spans="1:5" ht="12.75">
      <c r="A948" s="31"/>
      <c r="B948" s="31"/>
      <c r="C948" s="31"/>
      <c r="D948" s="31"/>
      <c r="E948" s="31"/>
    </row>
    <row r="949" spans="1:5" ht="12.75">
      <c r="A949" s="31"/>
      <c r="B949" s="31"/>
      <c r="C949" s="31"/>
      <c r="D949" s="31"/>
      <c r="E949" s="31"/>
    </row>
    <row r="950" spans="1:5" ht="12.75">
      <c r="A950" s="31"/>
      <c r="B950" s="31"/>
      <c r="C950" s="31"/>
      <c r="D950" s="31"/>
      <c r="E950" s="31"/>
    </row>
    <row r="951" spans="1:5" ht="12.75">
      <c r="A951" s="31"/>
      <c r="B951" s="31"/>
      <c r="C951" s="31"/>
      <c r="D951" s="31"/>
      <c r="E951" s="31"/>
    </row>
    <row r="952" spans="1:5" ht="12.75">
      <c r="A952" s="31"/>
      <c r="B952" s="31"/>
      <c r="C952" s="31"/>
      <c r="D952" s="31"/>
      <c r="E952" s="31"/>
    </row>
    <row r="953" spans="1:5" ht="12.75">
      <c r="A953" s="31"/>
      <c r="B953" s="31"/>
      <c r="C953" s="31"/>
      <c r="D953" s="31"/>
      <c r="E953" s="31"/>
    </row>
    <row r="954" spans="1:5" ht="12.75">
      <c r="A954" s="31"/>
      <c r="B954" s="31"/>
      <c r="C954" s="31"/>
      <c r="D954" s="31"/>
      <c r="E954" s="31"/>
    </row>
    <row r="955" spans="1:5" ht="12.75">
      <c r="A955" s="31"/>
      <c r="B955" s="31"/>
      <c r="C955" s="31"/>
      <c r="D955" s="31"/>
      <c r="E955" s="31"/>
    </row>
    <row r="956" spans="1:5" ht="12.75">
      <c r="A956" s="31"/>
      <c r="B956" s="31"/>
      <c r="C956" s="31"/>
      <c r="D956" s="31"/>
      <c r="E956" s="31"/>
    </row>
    <row r="957" spans="1:5" ht="12.75">
      <c r="A957" s="31"/>
      <c r="B957" s="31"/>
      <c r="C957" s="31"/>
      <c r="D957" s="31"/>
      <c r="E957" s="31"/>
    </row>
    <row r="958" spans="1:5" ht="12.75">
      <c r="A958" s="31"/>
      <c r="B958" s="31"/>
      <c r="C958" s="31"/>
      <c r="D958" s="31"/>
      <c r="E958" s="31"/>
    </row>
    <row r="959" spans="1:5" ht="12.75">
      <c r="A959" s="31"/>
      <c r="B959" s="31"/>
      <c r="C959" s="31"/>
      <c r="D959" s="31"/>
      <c r="E959" s="31"/>
    </row>
    <row r="960" spans="1:5" ht="12.75">
      <c r="A960" s="31"/>
      <c r="B960" s="31"/>
      <c r="C960" s="31"/>
      <c r="D960" s="31"/>
      <c r="E960" s="31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9"/>
  <sheetViews>
    <sheetView showGridLines="0" workbookViewId="0" topLeftCell="A1">
      <selection activeCell="D324" sqref="D324"/>
    </sheetView>
  </sheetViews>
  <sheetFormatPr defaultColWidth="9.00390625" defaultRowHeight="12.75"/>
  <cols>
    <col min="1" max="1" width="4.75390625" style="2" bestFit="1" customWidth="1"/>
    <col min="2" max="2" width="6.125" style="3" bestFit="1" customWidth="1"/>
    <col min="3" max="3" width="67.125" style="2" customWidth="1"/>
    <col min="4" max="4" width="21.625" style="2" bestFit="1" customWidth="1"/>
    <col min="5" max="5" width="12.625" style="2" customWidth="1"/>
    <col min="6" max="16384" width="9.125" style="1" customWidth="1"/>
  </cols>
  <sheetData>
    <row r="1" ht="45.75" thickBot="1">
      <c r="D1" s="244" t="s">
        <v>89</v>
      </c>
    </row>
    <row r="2" spans="1:4" ht="30.75" thickBot="1">
      <c r="A2" s="101"/>
      <c r="B2" s="102"/>
      <c r="C2" s="611" t="s">
        <v>267</v>
      </c>
      <c r="D2" s="612">
        <f>SUM(D3,D6,D8)</f>
        <v>81983578</v>
      </c>
    </row>
    <row r="3" spans="1:4" ht="12.75">
      <c r="A3" s="101"/>
      <c r="B3" s="320" t="s">
        <v>348</v>
      </c>
      <c r="C3" s="103" t="s">
        <v>158</v>
      </c>
      <c r="D3" s="103">
        <f>SUM(D4:D5)</f>
        <v>73124055</v>
      </c>
    </row>
    <row r="4" spans="1:4" s="346" customFormat="1" ht="11.25">
      <c r="A4" s="122"/>
      <c r="B4" s="402"/>
      <c r="C4" s="109" t="s">
        <v>159</v>
      </c>
      <c r="D4" s="399">
        <f>SUM(D38)</f>
        <v>52763455</v>
      </c>
    </row>
    <row r="5" spans="1:4" s="346" customFormat="1" ht="11.25">
      <c r="A5" s="122"/>
      <c r="B5" s="402"/>
      <c r="C5" s="109" t="s">
        <v>160</v>
      </c>
      <c r="D5" s="399">
        <f>SUM(D39)</f>
        <v>20360600</v>
      </c>
    </row>
    <row r="6" spans="1:4" ht="25.5">
      <c r="A6" s="101"/>
      <c r="B6" s="320" t="s">
        <v>314</v>
      </c>
      <c r="C6" s="103" t="s">
        <v>246</v>
      </c>
      <c r="D6" s="103">
        <f>SUM(D7)</f>
        <v>8835228</v>
      </c>
    </row>
    <row r="7" spans="1:4" s="346" customFormat="1" ht="11.25">
      <c r="A7" s="122"/>
      <c r="B7" s="402"/>
      <c r="C7" s="109" t="s">
        <v>159</v>
      </c>
      <c r="D7" s="399">
        <f>SUM(D432)</f>
        <v>8835228</v>
      </c>
    </row>
    <row r="8" spans="1:4" ht="38.25">
      <c r="A8" s="101"/>
      <c r="B8" s="320" t="s">
        <v>349</v>
      </c>
      <c r="C8" s="103" t="s">
        <v>226</v>
      </c>
      <c r="D8" s="103">
        <f>SUM(D9)</f>
        <v>24295</v>
      </c>
    </row>
    <row r="9" spans="1:4" s="346" customFormat="1" ht="11.25">
      <c r="A9" s="122"/>
      <c r="B9" s="402"/>
      <c r="C9" s="109" t="s">
        <v>159</v>
      </c>
      <c r="D9" s="399">
        <f>SUM(D468)</f>
        <v>24295</v>
      </c>
    </row>
    <row r="10" spans="1:5" ht="13.5" thickBot="1">
      <c r="A10" s="101"/>
      <c r="B10" s="104"/>
      <c r="C10" s="109"/>
      <c r="D10" s="103"/>
      <c r="E10" s="107"/>
    </row>
    <row r="11" spans="1:5" ht="13.5" thickBot="1">
      <c r="A11" s="101"/>
      <c r="B11" s="104"/>
      <c r="C11" s="110" t="s">
        <v>239</v>
      </c>
      <c r="D11" s="105">
        <v>2176436</v>
      </c>
      <c r="E11" s="107"/>
    </row>
    <row r="12" spans="1:4" ht="13.5" thickBot="1">
      <c r="A12" s="101"/>
      <c r="B12" s="104"/>
      <c r="C12" s="105" t="s">
        <v>161</v>
      </c>
      <c r="D12" s="105">
        <f>SUM(D2,D11)</f>
        <v>84160014</v>
      </c>
    </row>
    <row r="13" spans="1:5" ht="13.5" thickBot="1">
      <c r="A13" s="101"/>
      <c r="B13" s="104"/>
      <c r="C13" s="103"/>
      <c r="D13" s="103"/>
      <c r="E13" s="101"/>
    </row>
    <row r="14" spans="1:5" ht="13.5" thickBot="1">
      <c r="A14" s="101"/>
      <c r="B14" s="104"/>
      <c r="C14" s="105" t="s">
        <v>162</v>
      </c>
      <c r="D14" s="105">
        <v>69464414</v>
      </c>
      <c r="E14" s="101"/>
    </row>
    <row r="15" spans="1:4" ht="13.5" thickBot="1">
      <c r="A15" s="101"/>
      <c r="B15" s="104"/>
      <c r="C15" s="103"/>
      <c r="D15" s="103"/>
    </row>
    <row r="16" spans="1:4" ht="13.5" thickBot="1">
      <c r="A16" s="101"/>
      <c r="B16" s="104"/>
      <c r="C16" s="110" t="s">
        <v>31</v>
      </c>
      <c r="D16" s="105">
        <f>SUM(D17,D33)</f>
        <v>14695600</v>
      </c>
    </row>
    <row r="17" spans="1:4" ht="12.75">
      <c r="A17" s="101"/>
      <c r="B17" s="104"/>
      <c r="C17" s="114" t="s">
        <v>287</v>
      </c>
      <c r="D17" s="113">
        <f>SUM(D18:D32)</f>
        <v>13245600</v>
      </c>
    </row>
    <row r="18" spans="1:4" ht="22.5">
      <c r="A18" s="101"/>
      <c r="B18" s="104"/>
      <c r="C18" s="116" t="s">
        <v>234</v>
      </c>
      <c r="D18" s="133">
        <v>2250000</v>
      </c>
    </row>
    <row r="19" spans="1:4" ht="22.5">
      <c r="A19" s="101"/>
      <c r="B19" s="104"/>
      <c r="C19" s="115" t="s">
        <v>78</v>
      </c>
      <c r="D19" s="133">
        <v>50000</v>
      </c>
    </row>
    <row r="20" spans="1:4" ht="12.75">
      <c r="A20" s="101"/>
      <c r="B20" s="104"/>
      <c r="C20" s="116" t="s">
        <v>240</v>
      </c>
      <c r="D20" s="133">
        <v>200000</v>
      </c>
    </row>
    <row r="21" spans="1:4" ht="22.5">
      <c r="A21" s="101"/>
      <c r="B21" s="104"/>
      <c r="C21" s="115" t="s">
        <v>289</v>
      </c>
      <c r="D21" s="133">
        <f>1000000-800000</f>
        <v>200000</v>
      </c>
    </row>
    <row r="22" spans="1:4" ht="22.5">
      <c r="A22" s="101"/>
      <c r="B22" s="104"/>
      <c r="C22" s="115" t="s">
        <v>79</v>
      </c>
      <c r="D22" s="133">
        <f>200000+50000+70000+60000</f>
        <v>380000</v>
      </c>
    </row>
    <row r="23" spans="1:4" ht="39" customHeight="1">
      <c r="A23" s="101"/>
      <c r="B23" s="104"/>
      <c r="C23" s="610" t="s">
        <v>80</v>
      </c>
      <c r="D23" s="133">
        <f>2000000+1075000+500000+600000+300000+500000</f>
        <v>4975000</v>
      </c>
    </row>
    <row r="24" spans="1:4" ht="33.75">
      <c r="A24" s="101"/>
      <c r="B24" s="104"/>
      <c r="C24" s="115" t="s">
        <v>241</v>
      </c>
      <c r="D24" s="133">
        <v>100000</v>
      </c>
    </row>
    <row r="25" spans="1:4" ht="57.75" customHeight="1">
      <c r="A25" s="101"/>
      <c r="B25" s="104"/>
      <c r="C25" s="115" t="s">
        <v>286</v>
      </c>
      <c r="D25" s="133">
        <f>100000+200000</f>
        <v>300000</v>
      </c>
    </row>
    <row r="26" spans="1:4" ht="46.5" customHeight="1">
      <c r="A26" s="101"/>
      <c r="B26" s="104"/>
      <c r="C26" s="116" t="s">
        <v>245</v>
      </c>
      <c r="D26" s="133">
        <v>713000</v>
      </c>
    </row>
    <row r="27" spans="1:4" ht="30" customHeight="1">
      <c r="A27" s="101"/>
      <c r="B27" s="104"/>
      <c r="C27" s="116" t="s">
        <v>242</v>
      </c>
      <c r="D27" s="133">
        <v>200000</v>
      </c>
    </row>
    <row r="28" spans="1:4" ht="45">
      <c r="A28" s="101"/>
      <c r="B28" s="104"/>
      <c r="C28" s="115" t="s">
        <v>243</v>
      </c>
      <c r="D28" s="133">
        <v>90000</v>
      </c>
    </row>
    <row r="29" spans="1:4" ht="25.5" customHeight="1">
      <c r="A29" s="101"/>
      <c r="B29" s="104"/>
      <c r="C29" s="115" t="s">
        <v>81</v>
      </c>
      <c r="D29" s="133">
        <v>2700000</v>
      </c>
    </row>
    <row r="30" spans="1:4" ht="14.25" customHeight="1">
      <c r="A30" s="101"/>
      <c r="B30" s="104"/>
      <c r="C30" s="115" t="s">
        <v>163</v>
      </c>
      <c r="D30" s="133">
        <f>150000+30000+381000</f>
        <v>561000</v>
      </c>
    </row>
    <row r="31" spans="1:4" ht="22.5">
      <c r="A31" s="101"/>
      <c r="B31" s="104"/>
      <c r="C31" s="115" t="s">
        <v>244</v>
      </c>
      <c r="D31" s="133">
        <f>15000+6600+15000+240000+50000</f>
        <v>326600</v>
      </c>
    </row>
    <row r="32" spans="1:4" ht="13.5" thickBot="1">
      <c r="A32" s="101"/>
      <c r="B32" s="104"/>
      <c r="C32" s="116" t="s">
        <v>32</v>
      </c>
      <c r="D32" s="133">
        <v>200000</v>
      </c>
    </row>
    <row r="33" spans="1:4" ht="13.5" thickBot="1">
      <c r="A33" s="101"/>
      <c r="B33" s="104"/>
      <c r="C33" s="652" t="s">
        <v>415</v>
      </c>
      <c r="D33" s="128">
        <v>1450000</v>
      </c>
    </row>
    <row r="34" spans="1:4" ht="13.5" thickBot="1">
      <c r="A34" s="101"/>
      <c r="B34" s="104"/>
      <c r="C34" s="105" t="s">
        <v>166</v>
      </c>
      <c r="D34" s="105">
        <f>SUM(D14,D16)</f>
        <v>84160014</v>
      </c>
    </row>
    <row r="35" spans="1:4" ht="13.5" thickBot="1">
      <c r="A35" s="101"/>
      <c r="B35" s="104"/>
      <c r="C35" s="110" t="s">
        <v>167</v>
      </c>
      <c r="D35" s="105">
        <f>SUM(D34-D12)</f>
        <v>0</v>
      </c>
    </row>
    <row r="36" spans="1:4" ht="13.5" thickBot="1">
      <c r="A36" s="709"/>
      <c r="B36" s="104"/>
      <c r="C36" s="607"/>
      <c r="D36" s="103"/>
    </row>
    <row r="37" spans="1:4" ht="25.5">
      <c r="A37" s="335"/>
      <c r="B37" s="328" t="s">
        <v>348</v>
      </c>
      <c r="C37" s="329" t="s">
        <v>194</v>
      </c>
      <c r="D37" s="330">
        <f>SUM(D38:D39)</f>
        <v>73124055</v>
      </c>
    </row>
    <row r="38" spans="1:4" ht="12.75">
      <c r="A38" s="337"/>
      <c r="B38" s="338"/>
      <c r="C38" s="339" t="s">
        <v>159</v>
      </c>
      <c r="D38" s="340">
        <f>SUM(D41,D52,D65,D85,D103,D132,D153,D157,D166,D170,D248,D279,D326,D338,D356,D392,D407)</f>
        <v>52763455</v>
      </c>
    </row>
    <row r="39" spans="1:4" ht="13.5" thickBot="1">
      <c r="A39" s="341"/>
      <c r="B39" s="342"/>
      <c r="C39" s="343" t="s">
        <v>160</v>
      </c>
      <c r="D39" s="344">
        <f>SUM(D47,D53,D66,D86,D104,D133,D171,D249,D278,D339,D357,D408)</f>
        <v>20360600</v>
      </c>
    </row>
    <row r="40" spans="1:4" s="350" customFormat="1" ht="14.25" customHeight="1">
      <c r="A40" s="347" t="s">
        <v>168</v>
      </c>
      <c r="B40" s="348"/>
      <c r="C40" s="349" t="s">
        <v>169</v>
      </c>
      <c r="D40" s="132">
        <f>SUM(D41)</f>
        <v>9607</v>
      </c>
    </row>
    <row r="41" spans="1:4" s="361" customFormat="1" ht="12.75" thickBot="1">
      <c r="A41" s="357"/>
      <c r="B41" s="358"/>
      <c r="C41" s="359" t="s">
        <v>159</v>
      </c>
      <c r="D41" s="360">
        <f>SUM(D42,D44)</f>
        <v>9607</v>
      </c>
    </row>
    <row r="42" spans="1:4" s="361" customFormat="1" ht="12.75" thickBot="1">
      <c r="A42" s="370"/>
      <c r="B42" s="371" t="s">
        <v>170</v>
      </c>
      <c r="C42" s="372" t="s">
        <v>171</v>
      </c>
      <c r="D42" s="365">
        <f>SUM(D43)</f>
        <v>607</v>
      </c>
    </row>
    <row r="43" spans="1:4" s="346" customFormat="1" ht="12" thickBot="1">
      <c r="A43" s="389"/>
      <c r="B43" s="390"/>
      <c r="C43" s="109" t="s">
        <v>172</v>
      </c>
      <c r="D43" s="388">
        <v>607</v>
      </c>
    </row>
    <row r="44" spans="1:4" s="361" customFormat="1" ht="12.75" thickBot="1">
      <c r="A44" s="366"/>
      <c r="B44" s="373" t="s">
        <v>173</v>
      </c>
      <c r="C44" s="372" t="s">
        <v>174</v>
      </c>
      <c r="D44" s="365">
        <f>SUM(D45)</f>
        <v>9000</v>
      </c>
    </row>
    <row r="45" spans="1:4" s="346" customFormat="1" ht="12" thickBot="1">
      <c r="A45" s="215"/>
      <c r="B45" s="390"/>
      <c r="C45" s="109" t="s">
        <v>175</v>
      </c>
      <c r="D45" s="388">
        <v>9000</v>
      </c>
    </row>
    <row r="46" spans="1:4" s="350" customFormat="1" ht="12.75">
      <c r="A46" s="351">
        <v>500</v>
      </c>
      <c r="B46" s="348"/>
      <c r="C46" s="352" t="s">
        <v>14</v>
      </c>
      <c r="D46" s="127">
        <f>SUM(D47)</f>
        <v>200000</v>
      </c>
    </row>
    <row r="47" spans="1:4" s="361" customFormat="1" ht="12.75" thickBot="1">
      <c r="A47" s="362"/>
      <c r="B47" s="363"/>
      <c r="C47" s="364" t="s">
        <v>160</v>
      </c>
      <c r="D47" s="360">
        <f>SUM(D48)</f>
        <v>200000</v>
      </c>
    </row>
    <row r="48" spans="1:4" s="361" customFormat="1" ht="12.75" thickBot="1">
      <c r="A48" s="366"/>
      <c r="B48" s="373">
        <v>50095</v>
      </c>
      <c r="C48" s="372" t="s">
        <v>174</v>
      </c>
      <c r="D48" s="136">
        <f>SUM(D49)</f>
        <v>200000</v>
      </c>
    </row>
    <row r="49" spans="1:4" s="346" customFormat="1" ht="11.25">
      <c r="A49" s="215"/>
      <c r="B49" s="390"/>
      <c r="C49" s="607" t="s">
        <v>160</v>
      </c>
      <c r="D49" s="541">
        <f>SUM(D50)</f>
        <v>200000</v>
      </c>
    </row>
    <row r="50" spans="1:4" s="346" customFormat="1" ht="23.25" thickBot="1">
      <c r="A50" s="215"/>
      <c r="B50" s="390"/>
      <c r="C50" s="122" t="s">
        <v>289</v>
      </c>
      <c r="D50" s="235">
        <v>200000</v>
      </c>
    </row>
    <row r="51" spans="1:4" s="350" customFormat="1" ht="12.75">
      <c r="A51" s="351">
        <v>600</v>
      </c>
      <c r="B51" s="348"/>
      <c r="C51" s="349" t="s">
        <v>409</v>
      </c>
      <c r="D51" s="121">
        <f>SUM(D52:D53)</f>
        <v>3244000</v>
      </c>
    </row>
    <row r="52" spans="1:4" s="361" customFormat="1" ht="12">
      <c r="A52" s="366"/>
      <c r="B52" s="358"/>
      <c r="C52" s="359" t="s">
        <v>159</v>
      </c>
      <c r="D52" s="367">
        <f>SUM(D54,D57)</f>
        <v>2994000</v>
      </c>
    </row>
    <row r="53" spans="1:4" s="361" customFormat="1" ht="12.75" thickBot="1">
      <c r="A53" s="362"/>
      <c r="B53" s="363"/>
      <c r="C53" s="365" t="s">
        <v>160</v>
      </c>
      <c r="D53" s="360">
        <f>SUM(D58)</f>
        <v>250000</v>
      </c>
    </row>
    <row r="54" spans="1:4" s="361" customFormat="1" ht="12.75" thickBot="1">
      <c r="A54" s="366"/>
      <c r="B54" s="380">
        <v>60004</v>
      </c>
      <c r="C54" s="365" t="s">
        <v>176</v>
      </c>
      <c r="D54" s="369">
        <f>SUM(D55)</f>
        <v>2244000</v>
      </c>
    </row>
    <row r="55" spans="1:4" s="346" customFormat="1" ht="12" thickBot="1">
      <c r="A55" s="215"/>
      <c r="B55" s="391"/>
      <c r="C55" s="120" t="s">
        <v>177</v>
      </c>
      <c r="D55" s="235">
        <v>2244000</v>
      </c>
    </row>
    <row r="56" spans="1:4" s="361" customFormat="1" ht="12">
      <c r="A56" s="366"/>
      <c r="B56" s="377">
        <v>60016</v>
      </c>
      <c r="C56" s="382" t="s">
        <v>178</v>
      </c>
      <c r="D56" s="379">
        <f>SUM(D57:D58)</f>
        <v>1000000</v>
      </c>
    </row>
    <row r="57" spans="1:4" s="361" customFormat="1" ht="12">
      <c r="A57" s="366"/>
      <c r="B57" s="381"/>
      <c r="C57" s="368" t="s">
        <v>159</v>
      </c>
      <c r="D57" s="367">
        <f>SUM(D59)</f>
        <v>750000</v>
      </c>
    </row>
    <row r="58" spans="1:4" s="361" customFormat="1" ht="12.75" thickBot="1">
      <c r="A58" s="366"/>
      <c r="B58" s="380"/>
      <c r="C58" s="364" t="s">
        <v>160</v>
      </c>
      <c r="D58" s="367">
        <f>SUM(D61)</f>
        <v>250000</v>
      </c>
    </row>
    <row r="59" spans="1:4" s="346" customFormat="1" ht="11.25">
      <c r="A59" s="215"/>
      <c r="B59" s="390"/>
      <c r="C59" s="109" t="s">
        <v>179</v>
      </c>
      <c r="D59" s="392">
        <f>SUM(D60)</f>
        <v>750000</v>
      </c>
    </row>
    <row r="60" spans="1:4" s="346" customFormat="1" ht="11.25">
      <c r="A60" s="215"/>
      <c r="B60" s="390"/>
      <c r="C60" s="109" t="s">
        <v>180</v>
      </c>
      <c r="D60" s="125">
        <v>750000</v>
      </c>
    </row>
    <row r="61" spans="1:4" s="346" customFormat="1" ht="11.25">
      <c r="A61" s="215"/>
      <c r="B61" s="390"/>
      <c r="C61" s="109" t="s">
        <v>160</v>
      </c>
      <c r="D61" s="318">
        <f>SUM(D62:D63)</f>
        <v>250000</v>
      </c>
    </row>
    <row r="62" spans="1:4" s="346" customFormat="1" ht="59.25" customHeight="1">
      <c r="A62" s="215"/>
      <c r="B62" s="390"/>
      <c r="C62" s="122" t="s">
        <v>357</v>
      </c>
      <c r="D62" s="125">
        <v>100000</v>
      </c>
    </row>
    <row r="63" spans="1:4" s="346" customFormat="1" ht="12" thickBot="1">
      <c r="A63" s="215"/>
      <c r="B63" s="390"/>
      <c r="C63" s="122" t="s">
        <v>358</v>
      </c>
      <c r="D63" s="235">
        <v>150000</v>
      </c>
    </row>
    <row r="64" spans="1:4" s="350" customFormat="1" ht="12.75">
      <c r="A64" s="351">
        <v>700</v>
      </c>
      <c r="B64" s="348"/>
      <c r="C64" s="349" t="s">
        <v>181</v>
      </c>
      <c r="D64" s="121">
        <f>SUM(D65:D66)</f>
        <v>7984724</v>
      </c>
    </row>
    <row r="65" spans="1:4" s="361" customFormat="1" ht="12">
      <c r="A65" s="366"/>
      <c r="B65" s="358"/>
      <c r="C65" s="359" t="s">
        <v>159</v>
      </c>
      <c r="D65" s="367">
        <f>SUM(D68,D80)</f>
        <v>4824724</v>
      </c>
    </row>
    <row r="66" spans="1:4" s="361" customFormat="1" ht="12.75" thickBot="1">
      <c r="A66" s="362"/>
      <c r="B66" s="363"/>
      <c r="C66" s="365" t="s">
        <v>160</v>
      </c>
      <c r="D66" s="360">
        <f>SUM(D69,D74)</f>
        <v>3160000</v>
      </c>
    </row>
    <row r="67" spans="1:4" s="361" customFormat="1" ht="12">
      <c r="A67" s="366"/>
      <c r="B67" s="377">
        <v>70005</v>
      </c>
      <c r="C67" s="378" t="s">
        <v>183</v>
      </c>
      <c r="D67" s="379">
        <f>SUM(D68,D69)</f>
        <v>400000</v>
      </c>
    </row>
    <row r="68" spans="1:4" s="361" customFormat="1" ht="12">
      <c r="A68" s="366"/>
      <c r="B68" s="381"/>
      <c r="C68" s="368" t="s">
        <v>159</v>
      </c>
      <c r="D68" s="367">
        <f>SUM(D70)</f>
        <v>350000</v>
      </c>
    </row>
    <row r="69" spans="1:4" s="361" customFormat="1" ht="12.75" thickBot="1">
      <c r="A69" s="366"/>
      <c r="B69" s="380"/>
      <c r="C69" s="364" t="s">
        <v>160</v>
      </c>
      <c r="D69" s="360">
        <f>SUM(D71)</f>
        <v>50000</v>
      </c>
    </row>
    <row r="70" spans="1:4" s="346" customFormat="1" ht="11.25">
      <c r="A70" s="215"/>
      <c r="B70" s="390"/>
      <c r="C70" s="109" t="s">
        <v>172</v>
      </c>
      <c r="D70" s="316">
        <v>350000</v>
      </c>
    </row>
    <row r="71" spans="1:4" s="346" customFormat="1" ht="11.25">
      <c r="A71" s="215"/>
      <c r="B71" s="390"/>
      <c r="C71" s="109" t="s">
        <v>133</v>
      </c>
      <c r="D71" s="114">
        <f>SUM(D72)</f>
        <v>50000</v>
      </c>
    </row>
    <row r="72" spans="1:4" s="346" customFormat="1" ht="23.25" thickBot="1">
      <c r="A72" s="215"/>
      <c r="B72" s="390"/>
      <c r="C72" s="122" t="s">
        <v>82</v>
      </c>
      <c r="D72" s="125">
        <v>50000</v>
      </c>
    </row>
    <row r="73" spans="1:4" s="346" customFormat="1" ht="12">
      <c r="A73" s="215"/>
      <c r="B73" s="377">
        <v>70001</v>
      </c>
      <c r="C73" s="378" t="s">
        <v>359</v>
      </c>
      <c r="D73" s="403">
        <f>SUM(D74:D74)</f>
        <v>3110000</v>
      </c>
    </row>
    <row r="74" spans="1:4" s="346" customFormat="1" ht="12.75" thickBot="1">
      <c r="A74" s="215"/>
      <c r="B74" s="380"/>
      <c r="C74" s="364" t="s">
        <v>160</v>
      </c>
      <c r="D74" s="327">
        <f>SUM(D75)</f>
        <v>3110000</v>
      </c>
    </row>
    <row r="75" spans="1:4" s="346" customFormat="1" ht="11.25">
      <c r="A75" s="215"/>
      <c r="B75" s="390"/>
      <c r="C75" s="109" t="s">
        <v>182</v>
      </c>
      <c r="D75" s="117">
        <f>SUM(D76:D78)</f>
        <v>3110000</v>
      </c>
    </row>
    <row r="76" spans="1:4" s="346" customFormat="1" ht="24" customHeight="1">
      <c r="A76" s="215"/>
      <c r="B76" s="390"/>
      <c r="C76" s="122" t="s">
        <v>36</v>
      </c>
      <c r="D76" s="125">
        <v>2700000</v>
      </c>
    </row>
    <row r="77" spans="1:4" s="346" customFormat="1" ht="22.5">
      <c r="A77" s="215"/>
      <c r="B77" s="390"/>
      <c r="C77" s="122" t="s">
        <v>37</v>
      </c>
      <c r="D77" s="125">
        <v>320000</v>
      </c>
    </row>
    <row r="78" spans="1:4" s="346" customFormat="1" ht="45.75" thickBot="1">
      <c r="A78" s="215"/>
      <c r="B78" s="390"/>
      <c r="C78" s="122" t="s">
        <v>98</v>
      </c>
      <c r="D78" s="125">
        <v>90000</v>
      </c>
    </row>
    <row r="79" spans="1:4" s="346" customFormat="1" ht="12">
      <c r="A79" s="215"/>
      <c r="B79" s="377">
        <v>70095</v>
      </c>
      <c r="C79" s="378" t="s">
        <v>174</v>
      </c>
      <c r="D79" s="627">
        <f>SUM(D80)</f>
        <v>4474724</v>
      </c>
    </row>
    <row r="80" spans="1:4" s="346" customFormat="1" ht="12.75" thickBot="1">
      <c r="A80" s="215"/>
      <c r="B80" s="380"/>
      <c r="C80" s="364" t="s">
        <v>159</v>
      </c>
      <c r="D80" s="628">
        <f>SUM(D81)</f>
        <v>4474724</v>
      </c>
    </row>
    <row r="81" spans="1:4" s="346" customFormat="1" ht="11.25">
      <c r="A81" s="215"/>
      <c r="B81" s="390"/>
      <c r="C81" s="119" t="s">
        <v>179</v>
      </c>
      <c r="D81" s="316">
        <f>SUM(D82)</f>
        <v>4474724</v>
      </c>
    </row>
    <row r="82" spans="1:4" s="346" customFormat="1" ht="11.25">
      <c r="A82" s="215"/>
      <c r="B82" s="390"/>
      <c r="C82" s="122" t="s">
        <v>328</v>
      </c>
      <c r="D82" s="125">
        <v>4474724</v>
      </c>
    </row>
    <row r="83" spans="1:4" s="346" customFormat="1" ht="12" thickBot="1">
      <c r="A83" s="215"/>
      <c r="B83" s="390"/>
      <c r="C83" s="122"/>
      <c r="D83" s="125"/>
    </row>
    <row r="84" spans="1:4" s="350" customFormat="1" ht="12.75">
      <c r="A84" s="351">
        <v>710</v>
      </c>
      <c r="B84" s="348"/>
      <c r="C84" s="349" t="s">
        <v>184</v>
      </c>
      <c r="D84" s="132">
        <f>SUM(D85:D86)</f>
        <v>380000</v>
      </c>
    </row>
    <row r="85" spans="1:4" s="361" customFormat="1" ht="12">
      <c r="A85" s="366"/>
      <c r="B85" s="358"/>
      <c r="C85" s="359" t="s">
        <v>159</v>
      </c>
      <c r="D85" s="367">
        <f>SUM(D87,D92,D95)</f>
        <v>350000</v>
      </c>
    </row>
    <row r="86" spans="1:4" s="361" customFormat="1" ht="12.75" thickBot="1">
      <c r="A86" s="362"/>
      <c r="B86" s="363"/>
      <c r="C86" s="365" t="s">
        <v>160</v>
      </c>
      <c r="D86" s="360">
        <f>SUM(D96)</f>
        <v>30000</v>
      </c>
    </row>
    <row r="87" spans="1:4" s="361" customFormat="1" ht="12.75" thickBot="1">
      <c r="A87" s="366"/>
      <c r="B87" s="373">
        <v>71004</v>
      </c>
      <c r="C87" s="372" t="s">
        <v>185</v>
      </c>
      <c r="D87" s="386">
        <f>SUM(D88)</f>
        <v>200000</v>
      </c>
    </row>
    <row r="88" spans="1:4" s="346" customFormat="1" ht="11.25">
      <c r="A88" s="215"/>
      <c r="B88" s="390"/>
      <c r="C88" s="109" t="s">
        <v>201</v>
      </c>
      <c r="D88" s="664">
        <f>SUM(D89,D91)</f>
        <v>200000</v>
      </c>
    </row>
    <row r="89" spans="1:4" s="346" customFormat="1" ht="11.25">
      <c r="A89" s="215"/>
      <c r="B89" s="390"/>
      <c r="C89" s="109" t="s">
        <v>222</v>
      </c>
      <c r="D89" s="114">
        <f>SUM(D90)</f>
        <v>15000</v>
      </c>
    </row>
    <row r="90" spans="1:4" s="346" customFormat="1" ht="12" thickBot="1">
      <c r="A90" s="216"/>
      <c r="B90" s="394"/>
      <c r="C90" s="713" t="s">
        <v>283</v>
      </c>
      <c r="D90" s="235">
        <v>15000</v>
      </c>
    </row>
    <row r="91" spans="1:4" s="346" customFormat="1" ht="12" thickBot="1">
      <c r="A91" s="629"/>
      <c r="B91" s="391"/>
      <c r="C91" s="607" t="s">
        <v>207</v>
      </c>
      <c r="D91" s="388">
        <v>185000</v>
      </c>
    </row>
    <row r="92" spans="1:4" s="361" customFormat="1" ht="12.75" thickBot="1">
      <c r="A92" s="366"/>
      <c r="B92" s="373">
        <v>71013</v>
      </c>
      <c r="C92" s="376" t="s">
        <v>186</v>
      </c>
      <c r="D92" s="369">
        <f>SUM(D93)</f>
        <v>70000</v>
      </c>
    </row>
    <row r="93" spans="1:4" s="346" customFormat="1" ht="12" thickBot="1">
      <c r="A93" s="215"/>
      <c r="B93" s="390"/>
      <c r="C93" s="109" t="s">
        <v>172</v>
      </c>
      <c r="D93" s="125">
        <v>70000</v>
      </c>
    </row>
    <row r="94" spans="1:4" s="361" customFormat="1" ht="12">
      <c r="A94" s="366"/>
      <c r="B94" s="377">
        <v>71035</v>
      </c>
      <c r="C94" s="382" t="s">
        <v>187</v>
      </c>
      <c r="D94" s="379">
        <f>SUM(D95:D96)</f>
        <v>110000</v>
      </c>
    </row>
    <row r="95" spans="1:4" s="361" customFormat="1" ht="12">
      <c r="A95" s="366"/>
      <c r="B95" s="381"/>
      <c r="C95" s="368" t="s">
        <v>159</v>
      </c>
      <c r="D95" s="367">
        <f>SUM(D97)</f>
        <v>80000</v>
      </c>
    </row>
    <row r="96" spans="1:4" s="361" customFormat="1" ht="12.75" thickBot="1">
      <c r="A96" s="366"/>
      <c r="B96" s="380"/>
      <c r="C96" s="364" t="s">
        <v>160</v>
      </c>
      <c r="D96" s="360">
        <f>SUM(D99)</f>
        <v>30000</v>
      </c>
    </row>
    <row r="97" spans="1:4" s="346" customFormat="1" ht="11.25">
      <c r="A97" s="215"/>
      <c r="B97" s="390"/>
      <c r="C97" s="123" t="s">
        <v>15</v>
      </c>
      <c r="D97" s="112">
        <f>SUM(D98)</f>
        <v>80000</v>
      </c>
    </row>
    <row r="98" spans="1:4" s="346" customFormat="1" ht="13.5" customHeight="1">
      <c r="A98" s="215"/>
      <c r="B98" s="390"/>
      <c r="C98" s="109" t="s">
        <v>198</v>
      </c>
      <c r="D98" s="125">
        <v>80000</v>
      </c>
    </row>
    <row r="99" spans="1:4" s="346" customFormat="1" ht="11.25">
      <c r="A99" s="215"/>
      <c r="B99" s="390"/>
      <c r="C99" s="109" t="s">
        <v>182</v>
      </c>
      <c r="D99" s="317">
        <f>SUM(D100)</f>
        <v>30000</v>
      </c>
    </row>
    <row r="100" spans="1:4" s="346" customFormat="1" ht="11.25">
      <c r="A100" s="215"/>
      <c r="B100" s="390"/>
      <c r="C100" s="122" t="s">
        <v>164</v>
      </c>
      <c r="D100" s="125">
        <v>30000</v>
      </c>
    </row>
    <row r="101" spans="1:4" s="346" customFormat="1" ht="12" thickBot="1">
      <c r="A101" s="216"/>
      <c r="B101" s="394"/>
      <c r="C101" s="322"/>
      <c r="D101" s="235"/>
    </row>
    <row r="102" spans="1:4" ht="12.75">
      <c r="A102" s="131">
        <v>750</v>
      </c>
      <c r="B102" s="236"/>
      <c r="C102" s="108" t="s">
        <v>410</v>
      </c>
      <c r="D102" s="111">
        <f>SUM(D103:D104)</f>
        <v>7340250</v>
      </c>
    </row>
    <row r="103" spans="1:4" s="361" customFormat="1" ht="12">
      <c r="A103" s="366"/>
      <c r="B103" s="358"/>
      <c r="C103" s="359" t="s">
        <v>159</v>
      </c>
      <c r="D103" s="367">
        <f>SUM(D105,D108,D123)</f>
        <v>7260250</v>
      </c>
    </row>
    <row r="104" spans="1:4" s="361" customFormat="1" ht="12.75" thickBot="1">
      <c r="A104" s="362"/>
      <c r="B104" s="363"/>
      <c r="C104" s="365" t="s">
        <v>160</v>
      </c>
      <c r="D104" s="360">
        <f>SUM(D109,D124)</f>
        <v>80000</v>
      </c>
    </row>
    <row r="105" spans="1:4" s="361" customFormat="1" ht="12.75" thickBot="1">
      <c r="A105" s="374"/>
      <c r="B105" s="373">
        <v>75022</v>
      </c>
      <c r="C105" s="372" t="s">
        <v>199</v>
      </c>
      <c r="D105" s="375">
        <f>SUM(D106)</f>
        <v>350950</v>
      </c>
    </row>
    <row r="106" spans="1:4" s="346" customFormat="1" ht="12" thickBot="1">
      <c r="A106" s="215"/>
      <c r="B106" s="390"/>
      <c r="C106" s="109" t="s">
        <v>172</v>
      </c>
      <c r="D106" s="316">
        <v>350950</v>
      </c>
    </row>
    <row r="107" spans="1:4" s="361" customFormat="1" ht="12">
      <c r="A107" s="366"/>
      <c r="B107" s="377">
        <v>75023</v>
      </c>
      <c r="C107" s="382" t="s">
        <v>200</v>
      </c>
      <c r="D107" s="379">
        <f>SUM(D108:D109)</f>
        <v>6518900</v>
      </c>
    </row>
    <row r="108" spans="1:4" s="361" customFormat="1" ht="12">
      <c r="A108" s="366"/>
      <c r="B108" s="381"/>
      <c r="C108" s="368" t="s">
        <v>159</v>
      </c>
      <c r="D108" s="367">
        <f>SUM(D110)</f>
        <v>6503900</v>
      </c>
    </row>
    <row r="109" spans="1:4" s="361" customFormat="1" ht="12.75" thickBot="1">
      <c r="A109" s="366"/>
      <c r="B109" s="380"/>
      <c r="C109" s="364" t="s">
        <v>160</v>
      </c>
      <c r="D109" s="360">
        <f>SUM(D120)</f>
        <v>15000</v>
      </c>
    </row>
    <row r="110" spans="1:4" s="346" customFormat="1" ht="11.25">
      <c r="A110" s="215"/>
      <c r="B110" s="390"/>
      <c r="C110" s="109" t="s">
        <v>201</v>
      </c>
      <c r="D110" s="112">
        <f>SUM(D111,D118,D119)</f>
        <v>6503900</v>
      </c>
    </row>
    <row r="111" spans="1:4" s="346" customFormat="1" ht="11.25">
      <c r="A111" s="215"/>
      <c r="B111" s="390"/>
      <c r="C111" s="109" t="s">
        <v>222</v>
      </c>
      <c r="D111" s="114">
        <f>SUM(D112:D117)</f>
        <v>4894400</v>
      </c>
    </row>
    <row r="112" spans="1:4" s="346" customFormat="1" ht="11.25">
      <c r="A112" s="215"/>
      <c r="B112" s="390"/>
      <c r="C112" s="122" t="s">
        <v>202</v>
      </c>
      <c r="D112" s="125">
        <v>3830000</v>
      </c>
    </row>
    <row r="113" spans="1:4" s="346" customFormat="1" ht="11.25">
      <c r="A113" s="215"/>
      <c r="B113" s="390"/>
      <c r="C113" s="122" t="s">
        <v>283</v>
      </c>
      <c r="D113" s="125">
        <v>20000</v>
      </c>
    </row>
    <row r="114" spans="1:4" s="346" customFormat="1" ht="11.25">
      <c r="A114" s="215"/>
      <c r="B114" s="390"/>
      <c r="C114" s="122" t="s">
        <v>203</v>
      </c>
      <c r="D114" s="125">
        <v>620000</v>
      </c>
    </row>
    <row r="115" spans="1:4" s="346" customFormat="1" ht="11.25">
      <c r="A115" s="215"/>
      <c r="B115" s="390"/>
      <c r="C115" s="122" t="s">
        <v>204</v>
      </c>
      <c r="D115" s="125">
        <v>92000</v>
      </c>
    </row>
    <row r="116" spans="1:4" s="346" customFormat="1" ht="11.25">
      <c r="A116" s="215"/>
      <c r="B116" s="390"/>
      <c r="C116" s="122" t="s">
        <v>224</v>
      </c>
      <c r="D116" s="125">
        <v>44400</v>
      </c>
    </row>
    <row r="117" spans="1:4" s="346" customFormat="1" ht="11.25">
      <c r="A117" s="215"/>
      <c r="B117" s="390"/>
      <c r="C117" s="122" t="s">
        <v>205</v>
      </c>
      <c r="D117" s="125">
        <v>288000</v>
      </c>
    </row>
    <row r="118" spans="1:4" s="346" customFormat="1" ht="11.25">
      <c r="A118" s="215"/>
      <c r="B118" s="390"/>
      <c r="C118" s="109" t="s">
        <v>206</v>
      </c>
      <c r="D118" s="125">
        <v>90000</v>
      </c>
    </row>
    <row r="119" spans="1:4" s="346" customFormat="1" ht="11.25">
      <c r="A119" s="215"/>
      <c r="B119" s="390"/>
      <c r="C119" s="109" t="s">
        <v>207</v>
      </c>
      <c r="D119" s="125">
        <v>1519500</v>
      </c>
    </row>
    <row r="120" spans="1:4" s="346" customFormat="1" ht="11.25">
      <c r="A120" s="215"/>
      <c r="B120" s="390"/>
      <c r="C120" s="109" t="s">
        <v>160</v>
      </c>
      <c r="D120" s="117">
        <f>SUM(D121:D121)</f>
        <v>15000</v>
      </c>
    </row>
    <row r="121" spans="1:4" s="346" customFormat="1" ht="12" thickBot="1">
      <c r="A121" s="215"/>
      <c r="B121" s="390"/>
      <c r="C121" s="405" t="s">
        <v>227</v>
      </c>
      <c r="D121" s="125">
        <v>15000</v>
      </c>
    </row>
    <row r="122" spans="1:4" s="361" customFormat="1" ht="12">
      <c r="A122" s="366"/>
      <c r="B122" s="377">
        <v>75095</v>
      </c>
      <c r="C122" s="382" t="s">
        <v>208</v>
      </c>
      <c r="D122" s="379">
        <f>SUM(D123:D124)</f>
        <v>470400</v>
      </c>
    </row>
    <row r="123" spans="1:4" s="361" customFormat="1" ht="12">
      <c r="A123" s="366"/>
      <c r="B123" s="381"/>
      <c r="C123" s="368" t="s">
        <v>159</v>
      </c>
      <c r="D123" s="367">
        <f>SUM(D125)</f>
        <v>405400</v>
      </c>
    </row>
    <row r="124" spans="1:4" s="361" customFormat="1" ht="12.75" thickBot="1">
      <c r="A124" s="366"/>
      <c r="B124" s="380"/>
      <c r="C124" s="364" t="s">
        <v>160</v>
      </c>
      <c r="D124" s="360">
        <f>SUM(D129)</f>
        <v>65000</v>
      </c>
    </row>
    <row r="125" spans="1:4" s="346" customFormat="1" ht="11.25">
      <c r="A125" s="215"/>
      <c r="B125" s="390"/>
      <c r="C125" s="109" t="s">
        <v>175</v>
      </c>
      <c r="D125" s="117">
        <f>SUM(D126,D128)</f>
        <v>405400</v>
      </c>
    </row>
    <row r="126" spans="1:4" s="346" customFormat="1" ht="11.25">
      <c r="A126" s="215"/>
      <c r="B126" s="390"/>
      <c r="C126" s="109" t="s">
        <v>222</v>
      </c>
      <c r="D126" s="114">
        <f>SUM(D127)</f>
        <v>6400</v>
      </c>
    </row>
    <row r="127" spans="1:4" s="346" customFormat="1" ht="11.25">
      <c r="A127" s="215"/>
      <c r="B127" s="390"/>
      <c r="C127" s="122" t="s">
        <v>283</v>
      </c>
      <c r="D127" s="125">
        <v>6400</v>
      </c>
    </row>
    <row r="128" spans="1:4" s="346" customFormat="1" ht="11.25">
      <c r="A128" s="215"/>
      <c r="B128" s="390"/>
      <c r="C128" s="109" t="s">
        <v>207</v>
      </c>
      <c r="D128" s="125">
        <v>399000</v>
      </c>
    </row>
    <row r="129" spans="1:4" s="346" customFormat="1" ht="11.25">
      <c r="A129" s="215"/>
      <c r="B129" s="390"/>
      <c r="C129" s="109" t="s">
        <v>160</v>
      </c>
      <c r="D129" s="117">
        <f>SUM(D130)</f>
        <v>65000</v>
      </c>
    </row>
    <row r="130" spans="1:4" s="346" customFormat="1" ht="12" thickBot="1">
      <c r="A130" s="216"/>
      <c r="B130" s="394"/>
      <c r="C130" s="609" t="s">
        <v>228</v>
      </c>
      <c r="D130" s="125">
        <v>65000</v>
      </c>
    </row>
    <row r="131" spans="1:4" s="350" customFormat="1" ht="12.75">
      <c r="A131" s="351">
        <v>754</v>
      </c>
      <c r="B131" s="348"/>
      <c r="C131" s="349" t="s">
        <v>117</v>
      </c>
      <c r="D131" s="132">
        <f>SUM(D132:D133)</f>
        <v>1586500</v>
      </c>
    </row>
    <row r="132" spans="1:4" s="361" customFormat="1" ht="12">
      <c r="A132" s="366"/>
      <c r="B132" s="358"/>
      <c r="C132" s="359" t="s">
        <v>159</v>
      </c>
      <c r="D132" s="367">
        <f>SUM(D137,D140,D143)</f>
        <v>1386500</v>
      </c>
    </row>
    <row r="133" spans="1:4" s="361" customFormat="1" ht="12.75" thickBot="1">
      <c r="A133" s="362"/>
      <c r="B133" s="363"/>
      <c r="C133" s="365" t="s">
        <v>160</v>
      </c>
      <c r="D133" s="360">
        <f>SUM(D135)</f>
        <v>200000</v>
      </c>
    </row>
    <row r="134" spans="1:4" s="361" customFormat="1" ht="12.75" thickBot="1">
      <c r="A134" s="366"/>
      <c r="B134" s="373">
        <v>75405</v>
      </c>
      <c r="C134" s="376" t="s">
        <v>102</v>
      </c>
      <c r="D134" s="383">
        <f>SUM(D135)</f>
        <v>200000</v>
      </c>
    </row>
    <row r="135" spans="1:4" s="361" customFormat="1" ht="12">
      <c r="A135" s="366"/>
      <c r="B135" s="358"/>
      <c r="C135" s="109" t="s">
        <v>160</v>
      </c>
      <c r="D135" s="137">
        <f>SUM(D136)</f>
        <v>200000</v>
      </c>
    </row>
    <row r="136" spans="1:4" s="361" customFormat="1" ht="12.75" thickBot="1">
      <c r="A136" s="366"/>
      <c r="B136" s="363"/>
      <c r="C136" s="109" t="s">
        <v>231</v>
      </c>
      <c r="D136" s="125">
        <v>200000</v>
      </c>
    </row>
    <row r="137" spans="1:4" s="361" customFormat="1" ht="12.75" thickBot="1">
      <c r="A137" s="366"/>
      <c r="B137" s="373">
        <v>75412</v>
      </c>
      <c r="C137" s="376" t="s">
        <v>209</v>
      </c>
      <c r="D137" s="375">
        <f>SUM(D138)</f>
        <v>85000</v>
      </c>
    </row>
    <row r="138" spans="1:4" s="346" customFormat="1" ht="11.25">
      <c r="A138" s="215"/>
      <c r="B138" s="390"/>
      <c r="C138" s="109" t="s">
        <v>201</v>
      </c>
      <c r="D138" s="117">
        <f>SUM(D139)</f>
        <v>85000</v>
      </c>
    </row>
    <row r="139" spans="1:4" s="346" customFormat="1" ht="12" thickBot="1">
      <c r="A139" s="215"/>
      <c r="B139" s="390"/>
      <c r="C139" s="109" t="s">
        <v>16</v>
      </c>
      <c r="D139" s="125">
        <v>85000</v>
      </c>
    </row>
    <row r="140" spans="1:4" s="361" customFormat="1" ht="12.75" thickBot="1">
      <c r="A140" s="366"/>
      <c r="B140" s="373">
        <v>75414</v>
      </c>
      <c r="C140" s="376" t="s">
        <v>210</v>
      </c>
      <c r="D140" s="383">
        <f>SUM(D141)</f>
        <v>23000</v>
      </c>
    </row>
    <row r="141" spans="1:4" s="346" customFormat="1" ht="12" thickBot="1">
      <c r="A141" s="215"/>
      <c r="B141" s="390"/>
      <c r="C141" s="109" t="s">
        <v>175</v>
      </c>
      <c r="D141" s="125">
        <v>23000</v>
      </c>
    </row>
    <row r="142" spans="1:4" s="361" customFormat="1" ht="12">
      <c r="A142" s="366"/>
      <c r="B142" s="377">
        <v>75416</v>
      </c>
      <c r="C142" s="378" t="s">
        <v>211</v>
      </c>
      <c r="D142" s="384">
        <f>SUM(D143:D143)</f>
        <v>1278500</v>
      </c>
    </row>
    <row r="143" spans="1:4" s="361" customFormat="1" ht="12.75" thickBot="1">
      <c r="A143" s="366"/>
      <c r="B143" s="380"/>
      <c r="C143" s="364" t="s">
        <v>159</v>
      </c>
      <c r="D143" s="360">
        <f>SUM(D144)</f>
        <v>1278500</v>
      </c>
    </row>
    <row r="144" spans="1:4" s="346" customFormat="1" ht="11.25">
      <c r="A144" s="215"/>
      <c r="B144" s="390"/>
      <c r="C144" s="109" t="s">
        <v>201</v>
      </c>
      <c r="D144" s="112">
        <f>SUM(D145,D150,D151)</f>
        <v>1278500</v>
      </c>
    </row>
    <row r="145" spans="1:4" s="346" customFormat="1" ht="11.25">
      <c r="A145" s="215"/>
      <c r="B145" s="390"/>
      <c r="C145" s="109" t="s">
        <v>222</v>
      </c>
      <c r="D145" s="114">
        <f>SUM(D146:D149)</f>
        <v>898000</v>
      </c>
    </row>
    <row r="146" spans="1:4" s="346" customFormat="1" ht="11.25">
      <c r="A146" s="215"/>
      <c r="B146" s="390"/>
      <c r="C146" s="122" t="s">
        <v>202</v>
      </c>
      <c r="D146" s="125">
        <v>706000</v>
      </c>
    </row>
    <row r="147" spans="1:4" s="346" customFormat="1" ht="11.25">
      <c r="A147" s="215"/>
      <c r="B147" s="390"/>
      <c r="C147" s="122" t="s">
        <v>203</v>
      </c>
      <c r="D147" s="125">
        <v>120000</v>
      </c>
    </row>
    <row r="148" spans="1:4" s="346" customFormat="1" ht="11.25">
      <c r="A148" s="215"/>
      <c r="B148" s="390"/>
      <c r="C148" s="122" t="s">
        <v>204</v>
      </c>
      <c r="D148" s="125">
        <v>17000</v>
      </c>
    </row>
    <row r="149" spans="1:4" s="346" customFormat="1" ht="11.25">
      <c r="A149" s="215"/>
      <c r="B149" s="390"/>
      <c r="C149" s="122" t="s">
        <v>205</v>
      </c>
      <c r="D149" s="125">
        <v>55000</v>
      </c>
    </row>
    <row r="150" spans="1:4" s="346" customFormat="1" ht="11.25">
      <c r="A150" s="215"/>
      <c r="B150" s="390"/>
      <c r="C150" s="109" t="s">
        <v>206</v>
      </c>
      <c r="D150" s="125">
        <v>18000</v>
      </c>
    </row>
    <row r="151" spans="1:4" s="346" customFormat="1" ht="12" thickBot="1">
      <c r="A151" s="215"/>
      <c r="B151" s="390"/>
      <c r="C151" s="109" t="s">
        <v>207</v>
      </c>
      <c r="D151" s="125">
        <v>362500</v>
      </c>
    </row>
    <row r="152" spans="1:4" s="350" customFormat="1" ht="39" thickBot="1">
      <c r="A152" s="630">
        <v>756</v>
      </c>
      <c r="B152" s="631"/>
      <c r="C152" s="632" t="s">
        <v>212</v>
      </c>
      <c r="D152" s="138">
        <f>SUM(D153)</f>
        <v>27000</v>
      </c>
    </row>
    <row r="153" spans="1:4" s="361" customFormat="1" ht="12.75" thickBot="1">
      <c r="A153" s="362"/>
      <c r="B153" s="363"/>
      <c r="C153" s="364" t="s">
        <v>159</v>
      </c>
      <c r="D153" s="360">
        <f>SUM(D154)</f>
        <v>27000</v>
      </c>
    </row>
    <row r="154" spans="1:4" s="361" customFormat="1" ht="12.75" thickBot="1">
      <c r="A154" s="374"/>
      <c r="B154" s="373">
        <v>75647</v>
      </c>
      <c r="C154" s="372" t="s">
        <v>213</v>
      </c>
      <c r="D154" s="375">
        <f>SUM(D155)</f>
        <v>27000</v>
      </c>
    </row>
    <row r="155" spans="1:4" s="346" customFormat="1" ht="12" thickBot="1">
      <c r="A155" s="216"/>
      <c r="B155" s="394"/>
      <c r="C155" s="118" t="s">
        <v>159</v>
      </c>
      <c r="D155" s="235">
        <v>27000</v>
      </c>
    </row>
    <row r="156" spans="1:4" s="350" customFormat="1" ht="14.25" customHeight="1">
      <c r="A156" s="351">
        <v>757</v>
      </c>
      <c r="B156" s="348"/>
      <c r="C156" s="349" t="s">
        <v>214</v>
      </c>
      <c r="D156" s="132">
        <f>SUM(D157)</f>
        <v>598677</v>
      </c>
    </row>
    <row r="157" spans="1:4" s="361" customFormat="1" ht="12.75" thickBot="1">
      <c r="A157" s="362"/>
      <c r="B157" s="363"/>
      <c r="C157" s="365" t="s">
        <v>159</v>
      </c>
      <c r="D157" s="360">
        <f>SUM(D161,D158)</f>
        <v>598677</v>
      </c>
    </row>
    <row r="158" spans="1:4" s="361" customFormat="1" ht="24.75" thickBot="1">
      <c r="A158" s="366"/>
      <c r="B158" s="380">
        <v>75702</v>
      </c>
      <c r="C158" s="365" t="s">
        <v>317</v>
      </c>
      <c r="D158" s="375">
        <f>SUM(D159)</f>
        <v>492800</v>
      </c>
    </row>
    <row r="159" spans="1:4" s="346" customFormat="1" ht="11.25">
      <c r="A159" s="215"/>
      <c r="B159" s="395"/>
      <c r="C159" s="109" t="s">
        <v>215</v>
      </c>
      <c r="D159" s="117">
        <f>SUM(D160)</f>
        <v>492800</v>
      </c>
    </row>
    <row r="160" spans="1:4" s="346" customFormat="1" ht="12" thickBot="1">
      <c r="A160" s="215"/>
      <c r="B160" s="395"/>
      <c r="C160" s="109" t="s">
        <v>216</v>
      </c>
      <c r="D160" s="125">
        <v>492800</v>
      </c>
    </row>
    <row r="161" spans="1:4" s="361" customFormat="1" ht="24.75" thickBot="1">
      <c r="A161" s="366"/>
      <c r="B161" s="373">
        <v>75704</v>
      </c>
      <c r="C161" s="372" t="s">
        <v>318</v>
      </c>
      <c r="D161" s="383">
        <f>SUM(D162)</f>
        <v>105877</v>
      </c>
    </row>
    <row r="162" spans="1:4" s="346" customFormat="1" ht="11.25">
      <c r="A162" s="215"/>
      <c r="B162" s="390"/>
      <c r="C162" s="109" t="s">
        <v>215</v>
      </c>
      <c r="D162" s="117">
        <f>SUM(D163)</f>
        <v>105877</v>
      </c>
    </row>
    <row r="163" spans="1:4" s="346" customFormat="1" ht="11.25">
      <c r="A163" s="215"/>
      <c r="B163" s="390"/>
      <c r="C163" s="109" t="s">
        <v>217</v>
      </c>
      <c r="D163" s="125">
        <v>105877</v>
      </c>
    </row>
    <row r="164" spans="1:4" s="346" customFormat="1" ht="12" thickBot="1">
      <c r="A164" s="216"/>
      <c r="B164" s="394"/>
      <c r="C164" s="118"/>
      <c r="D164" s="235"/>
    </row>
    <row r="165" spans="1:4" s="350" customFormat="1" ht="12.75">
      <c r="A165" s="351">
        <v>758</v>
      </c>
      <c r="B165" s="348"/>
      <c r="C165" s="352" t="s">
        <v>218</v>
      </c>
      <c r="D165" s="132">
        <f>SUM(D166)</f>
        <v>200000</v>
      </c>
    </row>
    <row r="166" spans="1:4" s="361" customFormat="1" ht="12.75" thickBot="1">
      <c r="A166" s="362"/>
      <c r="B166" s="363"/>
      <c r="C166" s="365" t="s">
        <v>159</v>
      </c>
      <c r="D166" s="360">
        <f>SUM(D167)</f>
        <v>200000</v>
      </c>
    </row>
    <row r="167" spans="1:4" s="361" customFormat="1" ht="12.75" thickBot="1">
      <c r="A167" s="374"/>
      <c r="B167" s="373">
        <v>75818</v>
      </c>
      <c r="C167" s="372" t="s">
        <v>219</v>
      </c>
      <c r="D167" s="369">
        <f>SUM(D168)</f>
        <v>200000</v>
      </c>
    </row>
    <row r="168" spans="1:4" s="346" customFormat="1" ht="12" thickBot="1">
      <c r="A168" s="215"/>
      <c r="B168" s="396"/>
      <c r="C168" s="120" t="s">
        <v>220</v>
      </c>
      <c r="D168" s="125">
        <v>200000</v>
      </c>
    </row>
    <row r="169" spans="1:4" s="350" customFormat="1" ht="12.75">
      <c r="A169" s="351">
        <v>801</v>
      </c>
      <c r="B169" s="348"/>
      <c r="C169" s="349" t="s">
        <v>142</v>
      </c>
      <c r="D169" s="132">
        <f>SUM(D170:D171)</f>
        <v>21713133</v>
      </c>
    </row>
    <row r="170" spans="1:4" s="361" customFormat="1" ht="13.5" customHeight="1">
      <c r="A170" s="366"/>
      <c r="B170" s="358"/>
      <c r="C170" s="359" t="s">
        <v>159</v>
      </c>
      <c r="D170" s="367">
        <f>SUM(D174,D190,D201,D217,D233,D237,D239)</f>
        <v>16938133</v>
      </c>
    </row>
    <row r="171" spans="1:4" s="361" customFormat="1" ht="12.75" thickBot="1">
      <c r="A171" s="362"/>
      <c r="B171" s="363"/>
      <c r="C171" s="365" t="s">
        <v>160</v>
      </c>
      <c r="D171" s="360">
        <f>SUM(D173,D200,D218)</f>
        <v>4775000</v>
      </c>
    </row>
    <row r="172" spans="1:4" s="361" customFormat="1" ht="12">
      <c r="A172" s="374"/>
      <c r="B172" s="377">
        <v>80101</v>
      </c>
      <c r="C172" s="378" t="s">
        <v>221</v>
      </c>
      <c r="D172" s="384">
        <f>SUM(D173,D174)</f>
        <v>9243719</v>
      </c>
    </row>
    <row r="173" spans="1:4" s="361" customFormat="1" ht="12">
      <c r="A173" s="366"/>
      <c r="B173" s="381"/>
      <c r="C173" s="359" t="s">
        <v>160</v>
      </c>
      <c r="D173" s="367">
        <f>SUM(D187)</f>
        <v>2600000</v>
      </c>
    </row>
    <row r="174" spans="1:4" s="361" customFormat="1" ht="12.75" thickBot="1">
      <c r="A174" s="366"/>
      <c r="B174" s="380"/>
      <c r="C174" s="365" t="s">
        <v>159</v>
      </c>
      <c r="D174" s="360">
        <f>SUM(D175)</f>
        <v>6643719</v>
      </c>
    </row>
    <row r="175" spans="1:4" s="346" customFormat="1" ht="11.25">
      <c r="A175" s="215"/>
      <c r="B175" s="390"/>
      <c r="C175" s="109" t="s">
        <v>201</v>
      </c>
      <c r="D175" s="117">
        <f>SUM(D176,D183,D184,D185,D186)</f>
        <v>6643719</v>
      </c>
    </row>
    <row r="176" spans="1:4" s="346" customFormat="1" ht="11.25">
      <c r="A176" s="215"/>
      <c r="B176" s="390"/>
      <c r="C176" s="109" t="s">
        <v>222</v>
      </c>
      <c r="D176" s="114">
        <f>SUM(D177:D182)</f>
        <v>5598285</v>
      </c>
    </row>
    <row r="177" spans="1:4" s="346" customFormat="1" ht="11.25">
      <c r="A177" s="215"/>
      <c r="B177" s="390"/>
      <c r="C177" s="122" t="s">
        <v>223</v>
      </c>
      <c r="D177" s="125">
        <v>4301439</v>
      </c>
    </row>
    <row r="178" spans="1:4" s="346" customFormat="1" ht="11.25">
      <c r="A178" s="215"/>
      <c r="B178" s="390"/>
      <c r="C178" s="122" t="s">
        <v>203</v>
      </c>
      <c r="D178" s="125">
        <v>794038</v>
      </c>
    </row>
    <row r="179" spans="1:4" s="346" customFormat="1" ht="11.25">
      <c r="A179" s="215"/>
      <c r="B179" s="390"/>
      <c r="C179" s="122" t="s">
        <v>204</v>
      </c>
      <c r="D179" s="125">
        <v>108135</v>
      </c>
    </row>
    <row r="180" spans="1:4" s="346" customFormat="1" ht="11.25">
      <c r="A180" s="215"/>
      <c r="B180" s="390"/>
      <c r="C180" s="122" t="s">
        <v>224</v>
      </c>
      <c r="D180" s="125">
        <v>14000</v>
      </c>
    </row>
    <row r="181" spans="1:4" s="346" customFormat="1" ht="11.25">
      <c r="A181" s="215"/>
      <c r="B181" s="390"/>
      <c r="C181" s="122" t="s">
        <v>266</v>
      </c>
      <c r="D181" s="125">
        <v>25400</v>
      </c>
    </row>
    <row r="182" spans="1:4" s="346" customFormat="1" ht="11.25">
      <c r="A182" s="215"/>
      <c r="B182" s="390"/>
      <c r="C182" s="122" t="s">
        <v>205</v>
      </c>
      <c r="D182" s="125">
        <v>355273</v>
      </c>
    </row>
    <row r="183" spans="1:4" s="346" customFormat="1" ht="11.25">
      <c r="A183" s="215"/>
      <c r="B183" s="390"/>
      <c r="C183" s="109" t="s">
        <v>206</v>
      </c>
      <c r="D183" s="125">
        <v>343999</v>
      </c>
    </row>
    <row r="184" spans="1:4" s="346" customFormat="1" ht="11.25">
      <c r="A184" s="215"/>
      <c r="B184" s="390"/>
      <c r="C184" s="109" t="s">
        <v>329</v>
      </c>
      <c r="D184" s="125">
        <v>23186</v>
      </c>
    </row>
    <row r="185" spans="1:4" s="346" customFormat="1" ht="11.25">
      <c r="A185" s="215"/>
      <c r="B185" s="390"/>
      <c r="C185" s="109" t="s">
        <v>207</v>
      </c>
      <c r="D185" s="125">
        <v>578249</v>
      </c>
    </row>
    <row r="186" spans="1:4" s="346" customFormat="1" ht="11.25">
      <c r="A186" s="215"/>
      <c r="B186" s="390"/>
      <c r="C186" s="109" t="s">
        <v>330</v>
      </c>
      <c r="D186" s="125">
        <v>100000</v>
      </c>
    </row>
    <row r="187" spans="1:4" s="346" customFormat="1" ht="11.25">
      <c r="A187" s="215"/>
      <c r="B187" s="390"/>
      <c r="C187" s="109" t="s">
        <v>285</v>
      </c>
      <c r="D187" s="117">
        <f>SUM(D188)</f>
        <v>2600000</v>
      </c>
    </row>
    <row r="188" spans="1:4" s="346" customFormat="1" ht="45.75" thickBot="1">
      <c r="A188" s="215"/>
      <c r="B188" s="390"/>
      <c r="C188" s="130" t="s">
        <v>83</v>
      </c>
      <c r="D188" s="125">
        <v>2600000</v>
      </c>
    </row>
    <row r="189" spans="1:4" s="346" customFormat="1" ht="12">
      <c r="A189" s="215"/>
      <c r="B189" s="377">
        <v>80103</v>
      </c>
      <c r="C189" s="378" t="s">
        <v>29</v>
      </c>
      <c r="D189" s="378">
        <f>SUM(D190:D190)</f>
        <v>66579</v>
      </c>
    </row>
    <row r="190" spans="1:4" s="346" customFormat="1" ht="12.75" thickBot="1">
      <c r="A190" s="215"/>
      <c r="B190" s="380"/>
      <c r="C190" s="365" t="s">
        <v>159</v>
      </c>
      <c r="D190" s="365">
        <f>SUM(D191)</f>
        <v>66579</v>
      </c>
    </row>
    <row r="191" spans="1:4" s="346" customFormat="1" ht="11.25">
      <c r="A191" s="215"/>
      <c r="B191" s="390"/>
      <c r="C191" s="109" t="s">
        <v>201</v>
      </c>
      <c r="D191" s="117">
        <f>SUM(D198,D197,D192)</f>
        <v>66579</v>
      </c>
    </row>
    <row r="192" spans="1:4" s="346" customFormat="1" ht="11.25">
      <c r="A192" s="215"/>
      <c r="B192" s="390"/>
      <c r="C192" s="109" t="s">
        <v>250</v>
      </c>
      <c r="D192" s="114">
        <f>SUM(D193:D196)</f>
        <v>63150</v>
      </c>
    </row>
    <row r="193" spans="1:4" s="346" customFormat="1" ht="11.25">
      <c r="A193" s="215"/>
      <c r="B193" s="390"/>
      <c r="C193" s="130" t="s">
        <v>223</v>
      </c>
      <c r="D193" s="125">
        <v>48133</v>
      </c>
    </row>
    <row r="194" spans="1:4" s="346" customFormat="1" ht="11.25">
      <c r="A194" s="215"/>
      <c r="B194" s="390"/>
      <c r="C194" s="130" t="s">
        <v>203</v>
      </c>
      <c r="D194" s="125">
        <v>9485</v>
      </c>
    </row>
    <row r="195" spans="1:4" s="346" customFormat="1" ht="11.25">
      <c r="A195" s="215"/>
      <c r="B195" s="390"/>
      <c r="C195" s="130" t="s">
        <v>204</v>
      </c>
      <c r="D195" s="125">
        <v>1292</v>
      </c>
    </row>
    <row r="196" spans="1:4" s="346" customFormat="1" ht="11.25">
      <c r="A196" s="215"/>
      <c r="B196" s="390"/>
      <c r="C196" s="130" t="s">
        <v>205</v>
      </c>
      <c r="D196" s="125">
        <v>4240</v>
      </c>
    </row>
    <row r="197" spans="1:4" s="346" customFormat="1" ht="11.25">
      <c r="A197" s="215"/>
      <c r="B197" s="390"/>
      <c r="C197" s="109" t="s">
        <v>251</v>
      </c>
      <c r="D197" s="125">
        <v>2679</v>
      </c>
    </row>
    <row r="198" spans="1:4" s="346" customFormat="1" ht="12" thickBot="1">
      <c r="A198" s="215"/>
      <c r="B198" s="390"/>
      <c r="C198" s="109" t="s">
        <v>207</v>
      </c>
      <c r="D198" s="125">
        <v>750</v>
      </c>
    </row>
    <row r="199" spans="1:4" s="361" customFormat="1" ht="12">
      <c r="A199" s="366"/>
      <c r="B199" s="377">
        <v>80104</v>
      </c>
      <c r="C199" s="378" t="s">
        <v>249</v>
      </c>
      <c r="D199" s="378">
        <f>SUM(D200:D201)</f>
        <v>6078885</v>
      </c>
    </row>
    <row r="200" spans="1:4" s="361" customFormat="1" ht="12">
      <c r="A200" s="366"/>
      <c r="B200" s="381"/>
      <c r="C200" s="359" t="s">
        <v>160</v>
      </c>
      <c r="D200" s="385">
        <f>SUM(D213)</f>
        <v>1075000</v>
      </c>
    </row>
    <row r="201" spans="1:4" s="361" customFormat="1" ht="12.75" thickBot="1">
      <c r="A201" s="366"/>
      <c r="B201" s="380"/>
      <c r="C201" s="365" t="s">
        <v>159</v>
      </c>
      <c r="D201" s="385">
        <f>SUM(D202)</f>
        <v>5003885</v>
      </c>
    </row>
    <row r="202" spans="1:4" s="346" customFormat="1" ht="11.25">
      <c r="A202" s="215"/>
      <c r="B202" s="390"/>
      <c r="C202" s="109" t="s">
        <v>201</v>
      </c>
      <c r="D202" s="106">
        <f>SUM(D212,D211,D210,D209,D208,D203)</f>
        <v>5003885</v>
      </c>
    </row>
    <row r="203" spans="1:4" s="346" customFormat="1" ht="11.25">
      <c r="A203" s="215"/>
      <c r="B203" s="390"/>
      <c r="C203" s="109" t="s">
        <v>250</v>
      </c>
      <c r="D203" s="114">
        <f>SUM(D204,D205,D206,D207)</f>
        <v>3444275</v>
      </c>
    </row>
    <row r="204" spans="1:4" s="346" customFormat="1" ht="11.25">
      <c r="A204" s="215"/>
      <c r="B204" s="390"/>
      <c r="C204" s="130" t="s">
        <v>223</v>
      </c>
      <c r="D204" s="125">
        <v>2660000</v>
      </c>
    </row>
    <row r="205" spans="1:4" s="346" customFormat="1" ht="11.25">
      <c r="A205" s="215"/>
      <c r="B205" s="390"/>
      <c r="C205" s="130" t="s">
        <v>203</v>
      </c>
      <c r="D205" s="125">
        <v>503521</v>
      </c>
    </row>
    <row r="206" spans="1:4" s="346" customFormat="1" ht="11.25">
      <c r="A206" s="215"/>
      <c r="B206" s="390"/>
      <c r="C206" s="130" t="s">
        <v>204</v>
      </c>
      <c r="D206" s="125">
        <v>68571</v>
      </c>
    </row>
    <row r="207" spans="1:4" s="346" customFormat="1" ht="11.25">
      <c r="A207" s="215"/>
      <c r="B207" s="390"/>
      <c r="C207" s="130" t="s">
        <v>205</v>
      </c>
      <c r="D207" s="125">
        <v>212183</v>
      </c>
    </row>
    <row r="208" spans="1:4" s="346" customFormat="1" ht="11.25">
      <c r="A208" s="215"/>
      <c r="B208" s="390"/>
      <c r="C208" s="109" t="s">
        <v>251</v>
      </c>
      <c r="D208" s="125">
        <v>203114</v>
      </c>
    </row>
    <row r="209" spans="1:4" s="346" customFormat="1" ht="11.25">
      <c r="A209" s="215"/>
      <c r="B209" s="390"/>
      <c r="C209" s="109" t="s">
        <v>333</v>
      </c>
      <c r="D209" s="125">
        <v>15000</v>
      </c>
    </row>
    <row r="210" spans="1:4" s="346" customFormat="1" ht="11.25">
      <c r="A210" s="215"/>
      <c r="B210" s="390"/>
      <c r="C210" s="109" t="s">
        <v>331</v>
      </c>
      <c r="D210" s="125">
        <v>21500</v>
      </c>
    </row>
    <row r="211" spans="1:4" s="346" customFormat="1" ht="11.25">
      <c r="A211" s="215"/>
      <c r="B211" s="390"/>
      <c r="C211" s="109" t="s">
        <v>207</v>
      </c>
      <c r="D211" s="125">
        <v>1169996</v>
      </c>
    </row>
    <row r="212" spans="1:4" s="346" customFormat="1" ht="11.25">
      <c r="A212" s="215"/>
      <c r="B212" s="390"/>
      <c r="C212" s="109" t="s">
        <v>332</v>
      </c>
      <c r="D212" s="125">
        <v>150000</v>
      </c>
    </row>
    <row r="213" spans="1:4" s="346" customFormat="1" ht="11.25">
      <c r="A213" s="215"/>
      <c r="B213" s="390"/>
      <c r="C213" s="109" t="s">
        <v>225</v>
      </c>
      <c r="D213" s="117">
        <f>SUM(D214:D214)</f>
        <v>1075000</v>
      </c>
    </row>
    <row r="214" spans="1:4" s="346" customFormat="1" ht="45">
      <c r="A214" s="215"/>
      <c r="B214" s="390"/>
      <c r="C214" s="130" t="s">
        <v>99</v>
      </c>
      <c r="D214" s="125">
        <v>1075000</v>
      </c>
    </row>
    <row r="215" spans="1:4" s="346" customFormat="1" ht="12" thickBot="1">
      <c r="A215" s="216"/>
      <c r="B215" s="394"/>
      <c r="C215" s="322"/>
      <c r="D215" s="235"/>
    </row>
    <row r="216" spans="1:4" s="361" customFormat="1" ht="12">
      <c r="A216" s="374"/>
      <c r="B216" s="377">
        <v>80110</v>
      </c>
      <c r="C216" s="378" t="s">
        <v>252</v>
      </c>
      <c r="D216" s="384">
        <f>SUM(D217:D218)</f>
        <v>5838609</v>
      </c>
    </row>
    <row r="217" spans="1:4" s="361" customFormat="1" ht="12">
      <c r="A217" s="366"/>
      <c r="B217" s="381"/>
      <c r="C217" s="359" t="s">
        <v>159</v>
      </c>
      <c r="D217" s="367">
        <f>SUM(D219)</f>
        <v>4738609</v>
      </c>
    </row>
    <row r="218" spans="1:4" s="361" customFormat="1" ht="12.75" thickBot="1">
      <c r="A218" s="366"/>
      <c r="B218" s="380"/>
      <c r="C218" s="365" t="s">
        <v>160</v>
      </c>
      <c r="D218" s="367">
        <f>SUM(D231)</f>
        <v>1100000</v>
      </c>
    </row>
    <row r="219" spans="1:4" s="346" customFormat="1" ht="11.25">
      <c r="A219" s="215"/>
      <c r="B219" s="390"/>
      <c r="C219" s="109" t="s">
        <v>201</v>
      </c>
      <c r="D219" s="393">
        <f>SUM(D220,D227,D228,D229,D230)</f>
        <v>4738609</v>
      </c>
    </row>
    <row r="220" spans="1:4" s="346" customFormat="1" ht="11.25">
      <c r="A220" s="215"/>
      <c r="B220" s="390"/>
      <c r="C220" s="109" t="s">
        <v>250</v>
      </c>
      <c r="D220" s="114">
        <f>SUM(D221:D226)</f>
        <v>3637326</v>
      </c>
    </row>
    <row r="221" spans="1:4" s="346" customFormat="1" ht="11.25">
      <c r="A221" s="215"/>
      <c r="B221" s="390"/>
      <c r="C221" s="122" t="s">
        <v>223</v>
      </c>
      <c r="D221" s="125">
        <v>2789749</v>
      </c>
    </row>
    <row r="222" spans="1:4" s="346" customFormat="1" ht="11.25">
      <c r="A222" s="215"/>
      <c r="B222" s="390"/>
      <c r="C222" s="122" t="s">
        <v>203</v>
      </c>
      <c r="D222" s="125">
        <v>502826</v>
      </c>
    </row>
    <row r="223" spans="1:4" s="346" customFormat="1" ht="11.25">
      <c r="A223" s="215"/>
      <c r="B223" s="390"/>
      <c r="C223" s="122" t="s">
        <v>204</v>
      </c>
      <c r="D223" s="125">
        <v>68477</v>
      </c>
    </row>
    <row r="224" spans="1:4" s="346" customFormat="1" ht="11.25">
      <c r="A224" s="215"/>
      <c r="B224" s="390"/>
      <c r="C224" s="122" t="s">
        <v>224</v>
      </c>
      <c r="D224" s="125">
        <v>18100</v>
      </c>
    </row>
    <row r="225" spans="1:4" s="346" customFormat="1" ht="11.25">
      <c r="A225" s="215"/>
      <c r="B225" s="390"/>
      <c r="C225" s="122" t="s">
        <v>266</v>
      </c>
      <c r="D225" s="125">
        <v>25200</v>
      </c>
    </row>
    <row r="226" spans="1:4" s="346" customFormat="1" ht="11.25">
      <c r="A226" s="215"/>
      <c r="B226" s="390"/>
      <c r="C226" s="122" t="s">
        <v>205</v>
      </c>
      <c r="D226" s="125">
        <v>232974</v>
      </c>
    </row>
    <row r="227" spans="1:4" s="346" customFormat="1" ht="11.25">
      <c r="A227" s="215"/>
      <c r="B227" s="390"/>
      <c r="C227" s="109" t="s">
        <v>251</v>
      </c>
      <c r="D227" s="125">
        <v>235193</v>
      </c>
    </row>
    <row r="228" spans="1:4" s="346" customFormat="1" ht="11.25">
      <c r="A228" s="215"/>
      <c r="B228" s="390"/>
      <c r="C228" s="109" t="s">
        <v>334</v>
      </c>
      <c r="D228" s="125">
        <v>30590</v>
      </c>
    </row>
    <row r="229" spans="1:4" s="346" customFormat="1" ht="11.25">
      <c r="A229" s="215"/>
      <c r="B229" s="390"/>
      <c r="C229" s="109" t="s">
        <v>207</v>
      </c>
      <c r="D229" s="125">
        <v>735500</v>
      </c>
    </row>
    <row r="230" spans="1:4" s="346" customFormat="1" ht="11.25">
      <c r="A230" s="215"/>
      <c r="B230" s="390"/>
      <c r="C230" s="109" t="s">
        <v>332</v>
      </c>
      <c r="D230" s="125">
        <v>100000</v>
      </c>
    </row>
    <row r="231" spans="1:4" s="346" customFormat="1" ht="11.25">
      <c r="A231" s="215"/>
      <c r="B231" s="390"/>
      <c r="C231" s="109" t="s">
        <v>225</v>
      </c>
      <c r="D231" s="117">
        <f>SUM(D232:D232)</f>
        <v>1100000</v>
      </c>
    </row>
    <row r="232" spans="1:4" s="346" customFormat="1" ht="45.75" thickBot="1">
      <c r="A232" s="215"/>
      <c r="B232" s="390"/>
      <c r="C232" s="130" t="s">
        <v>84</v>
      </c>
      <c r="D232" s="125">
        <v>1100000</v>
      </c>
    </row>
    <row r="233" spans="1:4" s="361" customFormat="1" ht="12.75" thickBot="1">
      <c r="A233" s="366"/>
      <c r="B233" s="373">
        <v>80145</v>
      </c>
      <c r="C233" s="376" t="s">
        <v>253</v>
      </c>
      <c r="D233" s="383">
        <f>SUM(D234)</f>
        <v>2000</v>
      </c>
    </row>
    <row r="234" spans="1:4" s="346" customFormat="1" ht="11.25">
      <c r="A234" s="215"/>
      <c r="B234" s="390"/>
      <c r="C234" s="109" t="s">
        <v>201</v>
      </c>
      <c r="D234" s="117">
        <f>SUM(D235,D236)</f>
        <v>2000</v>
      </c>
    </row>
    <row r="235" spans="1:4" s="346" customFormat="1" ht="11.25">
      <c r="A235" s="215"/>
      <c r="B235" s="390"/>
      <c r="C235" s="109" t="s">
        <v>373</v>
      </c>
      <c r="D235" s="125">
        <v>1800</v>
      </c>
    </row>
    <row r="236" spans="1:4" s="346" customFormat="1" ht="12" thickBot="1">
      <c r="A236" s="215"/>
      <c r="B236" s="394"/>
      <c r="C236" s="118" t="s">
        <v>207</v>
      </c>
      <c r="D236" s="125">
        <v>200</v>
      </c>
    </row>
    <row r="237" spans="1:4" s="361" customFormat="1" ht="12.75" thickBot="1">
      <c r="A237" s="366"/>
      <c r="B237" s="373">
        <v>80146</v>
      </c>
      <c r="C237" s="376" t="s">
        <v>319</v>
      </c>
      <c r="D237" s="383">
        <f>SUM(D238)</f>
        <v>83249</v>
      </c>
    </row>
    <row r="238" spans="1:4" s="346" customFormat="1" ht="12" thickBot="1">
      <c r="A238" s="215"/>
      <c r="B238" s="390"/>
      <c r="C238" s="109" t="s">
        <v>175</v>
      </c>
      <c r="D238" s="316">
        <v>83249</v>
      </c>
    </row>
    <row r="239" spans="1:4" s="361" customFormat="1" ht="12.75" thickBot="1">
      <c r="A239" s="366"/>
      <c r="B239" s="373">
        <v>80195</v>
      </c>
      <c r="C239" s="376" t="s">
        <v>208</v>
      </c>
      <c r="D239" s="383">
        <f>SUM(D240)</f>
        <v>400092</v>
      </c>
    </row>
    <row r="240" spans="1:4" s="346" customFormat="1" ht="11.25">
      <c r="A240" s="215"/>
      <c r="B240" s="390"/>
      <c r="C240" s="109" t="s">
        <v>201</v>
      </c>
      <c r="D240" s="117">
        <f>SUM(D241,D246)</f>
        <v>400092</v>
      </c>
    </row>
    <row r="241" spans="1:4" s="346" customFormat="1" ht="11.25">
      <c r="A241" s="215"/>
      <c r="B241" s="390"/>
      <c r="C241" s="109" t="s">
        <v>250</v>
      </c>
      <c r="D241" s="114">
        <f>SUM(D242:D245)</f>
        <v>112092</v>
      </c>
    </row>
    <row r="242" spans="1:4" s="346" customFormat="1" ht="11.25">
      <c r="A242" s="215"/>
      <c r="B242" s="390"/>
      <c r="C242" s="130" t="s">
        <v>223</v>
      </c>
      <c r="D242" s="125">
        <v>90578</v>
      </c>
    </row>
    <row r="243" spans="1:4" s="346" customFormat="1" ht="11.25">
      <c r="A243" s="215"/>
      <c r="B243" s="390"/>
      <c r="C243" s="130" t="s">
        <v>203</v>
      </c>
      <c r="D243" s="125">
        <v>16295</v>
      </c>
    </row>
    <row r="244" spans="1:4" s="346" customFormat="1" ht="11.25">
      <c r="A244" s="215"/>
      <c r="B244" s="390"/>
      <c r="C244" s="130" t="s">
        <v>204</v>
      </c>
      <c r="D244" s="125">
        <v>2219</v>
      </c>
    </row>
    <row r="245" spans="1:4" s="346" customFormat="1" ht="11.25">
      <c r="A245" s="215"/>
      <c r="B245" s="390"/>
      <c r="C245" s="122" t="s">
        <v>266</v>
      </c>
      <c r="D245" s="125">
        <v>3000</v>
      </c>
    </row>
    <row r="246" spans="1:4" s="346" customFormat="1" ht="12" thickBot="1">
      <c r="A246" s="216"/>
      <c r="B246" s="394"/>
      <c r="C246" s="118" t="s">
        <v>207</v>
      </c>
      <c r="D246" s="235">
        <v>288000</v>
      </c>
    </row>
    <row r="247" spans="1:4" s="350" customFormat="1" ht="12.75">
      <c r="A247" s="351">
        <v>851</v>
      </c>
      <c r="B247" s="348"/>
      <c r="C247" s="349" t="s">
        <v>254</v>
      </c>
      <c r="D247" s="132">
        <f>SUM(D248:D249)</f>
        <v>833000</v>
      </c>
    </row>
    <row r="248" spans="1:4" s="361" customFormat="1" ht="12">
      <c r="A248" s="366"/>
      <c r="B248" s="358"/>
      <c r="C248" s="359" t="s">
        <v>159</v>
      </c>
      <c r="D248" s="367">
        <f>SUM(D250,D254,D265,D268)</f>
        <v>593000</v>
      </c>
    </row>
    <row r="249" spans="1:4" s="361" customFormat="1" ht="12.75" thickBot="1">
      <c r="A249" s="362"/>
      <c r="B249" s="363"/>
      <c r="C249" s="365" t="s">
        <v>160</v>
      </c>
      <c r="D249" s="360">
        <f>SUM(D269)</f>
        <v>240000</v>
      </c>
    </row>
    <row r="250" spans="1:4" s="361" customFormat="1" ht="12">
      <c r="A250" s="366"/>
      <c r="B250" s="381">
        <v>85153</v>
      </c>
      <c r="C250" s="368" t="s">
        <v>101</v>
      </c>
      <c r="D250" s="384">
        <f>SUM(D251)</f>
        <v>15000</v>
      </c>
    </row>
    <row r="251" spans="1:4" s="361" customFormat="1" ht="12.75" thickBot="1">
      <c r="A251" s="366"/>
      <c r="B251" s="380"/>
      <c r="C251" s="364" t="s">
        <v>159</v>
      </c>
      <c r="D251" s="360">
        <f>SUM(D252)</f>
        <v>15000</v>
      </c>
    </row>
    <row r="252" spans="1:4" s="361" customFormat="1" ht="12.75" thickBot="1">
      <c r="A252" s="366"/>
      <c r="B252" s="358"/>
      <c r="C252" s="109" t="s">
        <v>175</v>
      </c>
      <c r="D252" s="125">
        <v>15000</v>
      </c>
    </row>
    <row r="253" spans="1:4" s="361" customFormat="1" ht="12">
      <c r="A253" s="366"/>
      <c r="B253" s="377">
        <v>85154</v>
      </c>
      <c r="C253" s="382" t="s">
        <v>255</v>
      </c>
      <c r="D253" s="379">
        <f>SUM(D254)</f>
        <v>535000</v>
      </c>
    </row>
    <row r="254" spans="1:4" s="361" customFormat="1" ht="12.75" thickBot="1">
      <c r="A254" s="366"/>
      <c r="B254" s="380"/>
      <c r="C254" s="364" t="s">
        <v>159</v>
      </c>
      <c r="D254" s="360">
        <f>SUM(D255)</f>
        <v>535000</v>
      </c>
    </row>
    <row r="255" spans="1:4" s="346" customFormat="1" ht="11.25">
      <c r="A255" s="215"/>
      <c r="B255" s="390"/>
      <c r="C255" s="109" t="s">
        <v>201</v>
      </c>
      <c r="D255" s="117">
        <f>SUM(D256,D260,D263)</f>
        <v>535000</v>
      </c>
    </row>
    <row r="256" spans="1:4" s="346" customFormat="1" ht="11.25">
      <c r="A256" s="215"/>
      <c r="B256" s="390"/>
      <c r="C256" s="109" t="s">
        <v>250</v>
      </c>
      <c r="D256" s="114">
        <f>SUM(D257:D259)</f>
        <v>91500</v>
      </c>
    </row>
    <row r="257" spans="1:4" s="346" customFormat="1" ht="11.25">
      <c r="A257" s="215"/>
      <c r="B257" s="390"/>
      <c r="C257" s="130" t="s">
        <v>266</v>
      </c>
      <c r="D257" s="316">
        <v>83500</v>
      </c>
    </row>
    <row r="258" spans="1:4" s="346" customFormat="1" ht="11.25">
      <c r="A258" s="215"/>
      <c r="B258" s="390"/>
      <c r="C258" s="130" t="s">
        <v>203</v>
      </c>
      <c r="D258" s="316">
        <v>5000</v>
      </c>
    </row>
    <row r="259" spans="1:4" s="346" customFormat="1" ht="11.25">
      <c r="A259" s="215"/>
      <c r="B259" s="390"/>
      <c r="C259" s="130" t="s">
        <v>204</v>
      </c>
      <c r="D259" s="316">
        <v>3000</v>
      </c>
    </row>
    <row r="260" spans="1:4" s="346" customFormat="1" ht="11.25">
      <c r="A260" s="215"/>
      <c r="B260" s="390"/>
      <c r="C260" s="109" t="s">
        <v>265</v>
      </c>
      <c r="D260" s="114">
        <f>SUM(D261:D262)</f>
        <v>190000</v>
      </c>
    </row>
    <row r="261" spans="1:4" s="346" customFormat="1" ht="11.25">
      <c r="A261" s="215"/>
      <c r="B261" s="390"/>
      <c r="C261" s="122" t="s">
        <v>256</v>
      </c>
      <c r="D261" s="316">
        <v>70000</v>
      </c>
    </row>
    <row r="262" spans="1:4" s="346" customFormat="1" ht="22.5">
      <c r="A262" s="215"/>
      <c r="B262" s="390"/>
      <c r="C262" s="122" t="s">
        <v>257</v>
      </c>
      <c r="D262" s="316">
        <v>120000</v>
      </c>
    </row>
    <row r="263" spans="1:4" s="346" customFormat="1" ht="12" thickBot="1">
      <c r="A263" s="215"/>
      <c r="B263" s="390"/>
      <c r="C263" s="109" t="s">
        <v>207</v>
      </c>
      <c r="D263" s="125">
        <v>253500</v>
      </c>
    </row>
    <row r="264" spans="1:4" s="361" customFormat="1" ht="12">
      <c r="A264" s="366"/>
      <c r="B264" s="377">
        <v>85158</v>
      </c>
      <c r="C264" s="382" t="s">
        <v>258</v>
      </c>
      <c r="D264" s="379">
        <f>SUM(D265)</f>
        <v>20000</v>
      </c>
    </row>
    <row r="265" spans="1:4" s="361" customFormat="1" ht="12.75" thickBot="1">
      <c r="A265" s="366"/>
      <c r="B265" s="380"/>
      <c r="C265" s="364" t="s">
        <v>159</v>
      </c>
      <c r="D265" s="360">
        <f>SUM(D266)</f>
        <v>20000</v>
      </c>
    </row>
    <row r="266" spans="1:4" s="346" customFormat="1" ht="12" thickBot="1">
      <c r="A266" s="215"/>
      <c r="B266" s="390"/>
      <c r="C266" s="109" t="s">
        <v>175</v>
      </c>
      <c r="D266" s="125">
        <v>20000</v>
      </c>
    </row>
    <row r="267" spans="1:4" s="361" customFormat="1" ht="12">
      <c r="A267" s="366"/>
      <c r="B267" s="377">
        <v>85195</v>
      </c>
      <c r="C267" s="382" t="s">
        <v>208</v>
      </c>
      <c r="D267" s="379">
        <f>SUM(D268:D269)</f>
        <v>263000</v>
      </c>
    </row>
    <row r="268" spans="1:4" s="361" customFormat="1" ht="12">
      <c r="A268" s="366"/>
      <c r="B268" s="381"/>
      <c r="C268" s="368" t="s">
        <v>159</v>
      </c>
      <c r="D268" s="367">
        <f>SUM(D270)</f>
        <v>23000</v>
      </c>
    </row>
    <row r="269" spans="1:4" s="361" customFormat="1" ht="12.75" thickBot="1">
      <c r="A269" s="366"/>
      <c r="B269" s="380"/>
      <c r="C269" s="364" t="s">
        <v>160</v>
      </c>
      <c r="D269" s="367">
        <f>SUM(D274)</f>
        <v>240000</v>
      </c>
    </row>
    <row r="270" spans="1:4" s="346" customFormat="1" ht="11.25">
      <c r="A270" s="215"/>
      <c r="B270" s="390"/>
      <c r="C270" s="109" t="s">
        <v>201</v>
      </c>
      <c r="D270" s="393">
        <f>SUM(D273,D271)</f>
        <v>23000</v>
      </c>
    </row>
    <row r="271" spans="1:4" s="346" customFormat="1" ht="11.25">
      <c r="A271" s="215"/>
      <c r="B271" s="390"/>
      <c r="C271" s="109" t="s">
        <v>250</v>
      </c>
      <c r="D271" s="114">
        <f>SUM(D272)</f>
        <v>2000</v>
      </c>
    </row>
    <row r="272" spans="1:4" s="346" customFormat="1" ht="11.25">
      <c r="A272" s="215"/>
      <c r="B272" s="390"/>
      <c r="C272" s="130" t="s">
        <v>266</v>
      </c>
      <c r="D272" s="125">
        <v>2000</v>
      </c>
    </row>
    <row r="273" spans="1:4" s="346" customFormat="1" ht="11.25">
      <c r="A273" s="215"/>
      <c r="B273" s="390"/>
      <c r="C273" s="109" t="s">
        <v>207</v>
      </c>
      <c r="D273" s="125">
        <v>21000</v>
      </c>
    </row>
    <row r="274" spans="1:4" s="346" customFormat="1" ht="11.25">
      <c r="A274" s="215"/>
      <c r="B274" s="390"/>
      <c r="C274" s="109" t="s">
        <v>285</v>
      </c>
      <c r="D274" s="117">
        <f>SUM(D275)</f>
        <v>240000</v>
      </c>
    </row>
    <row r="275" spans="1:4" s="346" customFormat="1" ht="11.25">
      <c r="A275" s="215"/>
      <c r="B275" s="390"/>
      <c r="C275" s="649" t="s">
        <v>232</v>
      </c>
      <c r="D275" s="125">
        <v>240000</v>
      </c>
    </row>
    <row r="276" spans="1:4" s="346" customFormat="1" ht="12" thickBot="1">
      <c r="A276" s="215"/>
      <c r="B276" s="390"/>
      <c r="C276" s="649"/>
      <c r="D276" s="235"/>
    </row>
    <row r="277" spans="1:4" ht="12.75">
      <c r="A277" s="131">
        <v>852</v>
      </c>
      <c r="B277" s="236"/>
      <c r="C277" s="108" t="s">
        <v>259</v>
      </c>
      <c r="D277" s="126">
        <f>SUM(D278,D279)</f>
        <v>8093247</v>
      </c>
    </row>
    <row r="278" spans="1:4" s="361" customFormat="1" ht="12">
      <c r="A278" s="366"/>
      <c r="B278" s="358"/>
      <c r="C278" s="359" t="s">
        <v>160</v>
      </c>
      <c r="D278" s="367">
        <f>SUM(D307)</f>
        <v>60000</v>
      </c>
    </row>
    <row r="279" spans="1:4" s="361" customFormat="1" ht="12.75" thickBot="1">
      <c r="A279" s="362"/>
      <c r="B279" s="363"/>
      <c r="C279" s="365" t="s">
        <v>159</v>
      </c>
      <c r="D279" s="360">
        <f>SUM(D281,D292,D302,D304,D308,D321,D323)</f>
        <v>8033247</v>
      </c>
    </row>
    <row r="280" spans="1:4" s="361" customFormat="1" ht="12">
      <c r="A280" s="374"/>
      <c r="B280" s="377">
        <v>85201</v>
      </c>
      <c r="C280" s="382" t="s">
        <v>260</v>
      </c>
      <c r="D280" s="384">
        <f>SUM(D281:D281)</f>
        <v>200464</v>
      </c>
    </row>
    <row r="281" spans="1:4" s="361" customFormat="1" ht="12.75" thickBot="1">
      <c r="A281" s="366"/>
      <c r="B281" s="380"/>
      <c r="C281" s="364" t="s">
        <v>159</v>
      </c>
      <c r="D281" s="369">
        <f>SUM(D282)</f>
        <v>200464</v>
      </c>
    </row>
    <row r="282" spans="1:4" s="346" customFormat="1" ht="11.25">
      <c r="A282" s="398"/>
      <c r="B282" s="395"/>
      <c r="C282" s="109" t="s">
        <v>201</v>
      </c>
      <c r="D282" s="112">
        <f>SUM(D283,D289,D290)</f>
        <v>200464</v>
      </c>
    </row>
    <row r="283" spans="1:4" s="346" customFormat="1" ht="11.25">
      <c r="A283" s="398"/>
      <c r="B283" s="395"/>
      <c r="C283" s="109" t="s">
        <v>250</v>
      </c>
      <c r="D283" s="114">
        <f>SUM(D284:D288)</f>
        <v>112109</v>
      </c>
    </row>
    <row r="284" spans="1:4" s="346" customFormat="1" ht="11.25">
      <c r="A284" s="398"/>
      <c r="B284" s="395"/>
      <c r="C284" s="130" t="s">
        <v>223</v>
      </c>
      <c r="D284" s="125">
        <v>83729</v>
      </c>
    </row>
    <row r="285" spans="1:4" s="346" customFormat="1" ht="11.25">
      <c r="A285" s="398"/>
      <c r="B285" s="395"/>
      <c r="C285" s="130" t="s">
        <v>266</v>
      </c>
      <c r="D285" s="125">
        <v>6000</v>
      </c>
    </row>
    <row r="286" spans="1:4" s="346" customFormat="1" ht="11.25">
      <c r="A286" s="398"/>
      <c r="B286" s="395"/>
      <c r="C286" s="130" t="s">
        <v>203</v>
      </c>
      <c r="D286" s="125">
        <v>15654</v>
      </c>
    </row>
    <row r="287" spans="1:4" s="346" customFormat="1" ht="11.25">
      <c r="A287" s="398"/>
      <c r="B287" s="395"/>
      <c r="C287" s="130" t="s">
        <v>204</v>
      </c>
      <c r="D287" s="125">
        <v>2163</v>
      </c>
    </row>
    <row r="288" spans="1:4" s="346" customFormat="1" ht="11.25">
      <c r="A288" s="398"/>
      <c r="B288" s="395"/>
      <c r="C288" s="130" t="s">
        <v>205</v>
      </c>
      <c r="D288" s="125">
        <v>4563</v>
      </c>
    </row>
    <row r="289" spans="1:4" s="346" customFormat="1" ht="11.25">
      <c r="A289" s="398"/>
      <c r="B289" s="395"/>
      <c r="C289" s="109" t="s">
        <v>251</v>
      </c>
      <c r="D289" s="125">
        <v>3300</v>
      </c>
    </row>
    <row r="290" spans="1:4" s="346" customFormat="1" ht="12" thickBot="1">
      <c r="A290" s="398"/>
      <c r="B290" s="395"/>
      <c r="C290" s="109" t="s">
        <v>207</v>
      </c>
      <c r="D290" s="125">
        <v>85055</v>
      </c>
    </row>
    <row r="291" spans="1:4" s="361" customFormat="1" ht="12">
      <c r="A291" s="366"/>
      <c r="B291" s="377">
        <v>85203</v>
      </c>
      <c r="C291" s="382" t="s">
        <v>261</v>
      </c>
      <c r="D291" s="379">
        <f>SUM(D292)</f>
        <v>920249</v>
      </c>
    </row>
    <row r="292" spans="1:4" s="361" customFormat="1" ht="12.75" thickBot="1">
      <c r="A292" s="366"/>
      <c r="B292" s="380"/>
      <c r="C292" s="364" t="s">
        <v>159</v>
      </c>
      <c r="D292" s="369">
        <f>SUM(D293)</f>
        <v>920249</v>
      </c>
    </row>
    <row r="293" spans="1:4" s="346" customFormat="1" ht="11.25">
      <c r="A293" s="215"/>
      <c r="B293" s="390"/>
      <c r="C293" s="109" t="s">
        <v>201</v>
      </c>
      <c r="D293" s="106">
        <f>SUM(D294,D300,D301)</f>
        <v>920249</v>
      </c>
    </row>
    <row r="294" spans="1:4" s="346" customFormat="1" ht="11.25">
      <c r="A294" s="215"/>
      <c r="B294" s="390"/>
      <c r="C294" s="109" t="s">
        <v>250</v>
      </c>
      <c r="D294" s="114">
        <f>SUM(D295:D299)</f>
        <v>234465</v>
      </c>
    </row>
    <row r="295" spans="1:4" s="346" customFormat="1" ht="11.25">
      <c r="A295" s="215"/>
      <c r="B295" s="390"/>
      <c r="C295" s="130" t="s">
        <v>223</v>
      </c>
      <c r="D295" s="125">
        <v>171365</v>
      </c>
    </row>
    <row r="296" spans="1:4" s="346" customFormat="1" ht="11.25">
      <c r="A296" s="215"/>
      <c r="B296" s="390"/>
      <c r="C296" s="130" t="s">
        <v>266</v>
      </c>
      <c r="D296" s="125">
        <v>10200</v>
      </c>
    </row>
    <row r="297" spans="1:4" s="346" customFormat="1" ht="11.25">
      <c r="A297" s="215"/>
      <c r="B297" s="390"/>
      <c r="C297" s="130" t="s">
        <v>203</v>
      </c>
      <c r="D297" s="125">
        <v>33815</v>
      </c>
    </row>
    <row r="298" spans="1:4" s="346" customFormat="1" ht="11.25">
      <c r="A298" s="215"/>
      <c r="B298" s="390"/>
      <c r="C298" s="130" t="s">
        <v>204</v>
      </c>
      <c r="D298" s="125">
        <v>4555</v>
      </c>
    </row>
    <row r="299" spans="1:4" s="346" customFormat="1" ht="11.25">
      <c r="A299" s="215"/>
      <c r="B299" s="390"/>
      <c r="C299" s="130" t="s">
        <v>205</v>
      </c>
      <c r="D299" s="125">
        <v>14530</v>
      </c>
    </row>
    <row r="300" spans="1:4" s="346" customFormat="1" ht="11.25">
      <c r="A300" s="215"/>
      <c r="B300" s="390"/>
      <c r="C300" s="109" t="s">
        <v>251</v>
      </c>
      <c r="D300" s="125">
        <v>3750</v>
      </c>
    </row>
    <row r="301" spans="1:4" s="346" customFormat="1" ht="12" thickBot="1">
      <c r="A301" s="215"/>
      <c r="B301" s="390"/>
      <c r="C301" s="109" t="s">
        <v>207</v>
      </c>
      <c r="D301" s="125">
        <v>682034</v>
      </c>
    </row>
    <row r="302" spans="1:4" s="361" customFormat="1" ht="12.75" thickBot="1">
      <c r="A302" s="366"/>
      <c r="B302" s="373">
        <v>85214</v>
      </c>
      <c r="C302" s="372" t="s">
        <v>320</v>
      </c>
      <c r="D302" s="383">
        <f>SUM(D303)</f>
        <v>1493845</v>
      </c>
    </row>
    <row r="303" spans="1:4" s="346" customFormat="1" ht="12" thickBot="1">
      <c r="A303" s="215"/>
      <c r="B303" s="390"/>
      <c r="C303" s="109" t="s">
        <v>264</v>
      </c>
      <c r="D303" s="125">
        <v>1493845</v>
      </c>
    </row>
    <row r="304" spans="1:4" s="361" customFormat="1" ht="12.75" thickBot="1">
      <c r="A304" s="366"/>
      <c r="B304" s="373">
        <v>85215</v>
      </c>
      <c r="C304" s="372" t="s">
        <v>262</v>
      </c>
      <c r="D304" s="383">
        <f>SUM(D305)</f>
        <v>3200000</v>
      </c>
    </row>
    <row r="305" spans="1:4" s="346" customFormat="1" ht="12" thickBot="1">
      <c r="A305" s="215"/>
      <c r="B305" s="390"/>
      <c r="C305" s="109" t="s">
        <v>159</v>
      </c>
      <c r="D305" s="316">
        <v>3200000</v>
      </c>
    </row>
    <row r="306" spans="1:4" s="361" customFormat="1" ht="12">
      <c r="A306" s="366"/>
      <c r="B306" s="377">
        <v>85219</v>
      </c>
      <c r="C306" s="382" t="s">
        <v>263</v>
      </c>
      <c r="D306" s="384">
        <f>SUM(D307,D308)</f>
        <v>2012889</v>
      </c>
    </row>
    <row r="307" spans="1:4" s="361" customFormat="1" ht="12">
      <c r="A307" s="366"/>
      <c r="B307" s="381"/>
      <c r="C307" s="368" t="s">
        <v>160</v>
      </c>
      <c r="D307" s="136">
        <f>SUM(D319)</f>
        <v>60000</v>
      </c>
    </row>
    <row r="308" spans="1:4" s="361" customFormat="1" ht="12.75" thickBot="1">
      <c r="A308" s="366"/>
      <c r="B308" s="380"/>
      <c r="C308" s="364" t="s">
        <v>159</v>
      </c>
      <c r="D308" s="136">
        <f>SUM(D309)</f>
        <v>1952889</v>
      </c>
    </row>
    <row r="309" spans="1:4" s="346" customFormat="1" ht="11.25">
      <c r="A309" s="215"/>
      <c r="B309" s="390"/>
      <c r="C309" s="109" t="s">
        <v>201</v>
      </c>
      <c r="D309" s="393">
        <f>SUM(D310,D317,D318)</f>
        <v>1952889</v>
      </c>
    </row>
    <row r="310" spans="1:4" s="346" customFormat="1" ht="11.25">
      <c r="A310" s="215"/>
      <c r="B310" s="390"/>
      <c r="C310" s="109" t="s">
        <v>250</v>
      </c>
      <c r="D310" s="114">
        <f>SUM(D311:D316)</f>
        <v>1571856</v>
      </c>
    </row>
    <row r="311" spans="1:4" s="346" customFormat="1" ht="11.25">
      <c r="A311" s="215"/>
      <c r="B311" s="390"/>
      <c r="C311" s="130" t="s">
        <v>223</v>
      </c>
      <c r="D311" s="125">
        <v>1191678</v>
      </c>
    </row>
    <row r="312" spans="1:4" s="346" customFormat="1" ht="11.25">
      <c r="A312" s="215"/>
      <c r="B312" s="390"/>
      <c r="C312" s="130" t="s">
        <v>266</v>
      </c>
      <c r="D312" s="125">
        <v>20000</v>
      </c>
    </row>
    <row r="313" spans="1:4" s="346" customFormat="1" ht="11.25">
      <c r="A313" s="215"/>
      <c r="B313" s="390"/>
      <c r="C313" s="130" t="s">
        <v>203</v>
      </c>
      <c r="D313" s="125">
        <v>223373</v>
      </c>
    </row>
    <row r="314" spans="1:4" s="346" customFormat="1" ht="11.25">
      <c r="A314" s="215"/>
      <c r="B314" s="390"/>
      <c r="C314" s="130" t="s">
        <v>197</v>
      </c>
      <c r="D314" s="125">
        <v>13000</v>
      </c>
    </row>
    <row r="315" spans="1:4" s="346" customFormat="1" ht="11.25">
      <c r="A315" s="215"/>
      <c r="B315" s="390"/>
      <c r="C315" s="130" t="s">
        <v>204</v>
      </c>
      <c r="D315" s="125">
        <v>30867</v>
      </c>
    </row>
    <row r="316" spans="1:4" s="346" customFormat="1" ht="11.25">
      <c r="A316" s="215"/>
      <c r="B316" s="390"/>
      <c r="C316" s="130" t="s">
        <v>205</v>
      </c>
      <c r="D316" s="125">
        <v>92938</v>
      </c>
    </row>
    <row r="317" spans="1:4" s="346" customFormat="1" ht="11.25">
      <c r="A317" s="215"/>
      <c r="B317" s="390"/>
      <c r="C317" s="109" t="s">
        <v>251</v>
      </c>
      <c r="D317" s="125">
        <v>48793</v>
      </c>
    </row>
    <row r="318" spans="1:4" s="346" customFormat="1" ht="11.25">
      <c r="A318" s="215"/>
      <c r="B318" s="390"/>
      <c r="C318" s="109" t="s">
        <v>207</v>
      </c>
      <c r="D318" s="125">
        <v>332240</v>
      </c>
    </row>
    <row r="319" spans="1:4" s="346" customFormat="1" ht="11.25">
      <c r="A319" s="215"/>
      <c r="B319" s="390"/>
      <c r="C319" s="109" t="s">
        <v>285</v>
      </c>
      <c r="D319" s="117">
        <f>SUM(D320)</f>
        <v>60000</v>
      </c>
    </row>
    <row r="320" spans="1:4" s="346" customFormat="1" ht="23.25" thickBot="1">
      <c r="A320" s="215"/>
      <c r="B320" s="390"/>
      <c r="C320" s="122" t="s">
        <v>290</v>
      </c>
      <c r="D320" s="125">
        <v>60000</v>
      </c>
    </row>
    <row r="321" spans="1:4" s="361" customFormat="1" ht="12.75" thickBot="1">
      <c r="A321" s="366"/>
      <c r="B321" s="373">
        <v>85228</v>
      </c>
      <c r="C321" s="376" t="s">
        <v>322</v>
      </c>
      <c r="D321" s="383">
        <f>SUM(D322)</f>
        <v>265600</v>
      </c>
    </row>
    <row r="322" spans="1:4" s="346" customFormat="1" ht="12" thickBot="1">
      <c r="A322" s="215"/>
      <c r="B322" s="390"/>
      <c r="C322" s="109" t="s">
        <v>264</v>
      </c>
      <c r="D322" s="125">
        <v>265600</v>
      </c>
    </row>
    <row r="323" spans="1:4" s="361" customFormat="1" ht="12.75" thickBot="1">
      <c r="A323" s="366"/>
      <c r="B323" s="373">
        <v>85295</v>
      </c>
      <c r="C323" s="376" t="s">
        <v>174</v>
      </c>
      <c r="D323" s="383">
        <f>SUM(D324)</f>
        <v>200</v>
      </c>
    </row>
    <row r="324" spans="1:4" s="346" customFormat="1" ht="12" thickBot="1">
      <c r="A324" s="216"/>
      <c r="B324" s="394"/>
      <c r="C324" s="118" t="s">
        <v>17</v>
      </c>
      <c r="D324" s="125">
        <v>200</v>
      </c>
    </row>
    <row r="325" spans="1:4" s="350" customFormat="1" ht="12.75">
      <c r="A325" s="351">
        <v>853</v>
      </c>
      <c r="B325" s="348"/>
      <c r="C325" s="349" t="s">
        <v>268</v>
      </c>
      <c r="D325" s="132">
        <f>SUM(D326)</f>
        <v>155155</v>
      </c>
    </row>
    <row r="326" spans="1:4" s="345" customFormat="1" ht="12.75" thickBot="1">
      <c r="A326" s="324"/>
      <c r="B326" s="325"/>
      <c r="C326" s="326" t="s">
        <v>159</v>
      </c>
      <c r="D326" s="327">
        <f>SUM(D327)</f>
        <v>155155</v>
      </c>
    </row>
    <row r="327" spans="1:4" s="361" customFormat="1" ht="12.75" thickBot="1">
      <c r="A327" s="366"/>
      <c r="B327" s="373">
        <v>85305</v>
      </c>
      <c r="C327" s="376" t="s">
        <v>269</v>
      </c>
      <c r="D327" s="379">
        <f>SUM(D328)</f>
        <v>155155</v>
      </c>
    </row>
    <row r="328" spans="1:4" s="346" customFormat="1" ht="11.25">
      <c r="A328" s="215"/>
      <c r="B328" s="395"/>
      <c r="C328" s="109" t="s">
        <v>201</v>
      </c>
      <c r="D328" s="106">
        <f>SUM(D329,D335,D336)</f>
        <v>155155</v>
      </c>
    </row>
    <row r="329" spans="1:4" s="346" customFormat="1" ht="11.25">
      <c r="A329" s="215"/>
      <c r="B329" s="395"/>
      <c r="C329" s="109" t="s">
        <v>250</v>
      </c>
      <c r="D329" s="114">
        <f>SUM(D330:D334)</f>
        <v>144185</v>
      </c>
    </row>
    <row r="330" spans="1:4" s="346" customFormat="1" ht="11.25">
      <c r="A330" s="215"/>
      <c r="B330" s="395"/>
      <c r="C330" s="130" t="s">
        <v>223</v>
      </c>
      <c r="D330" s="125">
        <v>106137</v>
      </c>
    </row>
    <row r="331" spans="1:4" s="346" customFormat="1" ht="11.25">
      <c r="A331" s="215"/>
      <c r="B331" s="395"/>
      <c r="C331" s="130" t="s">
        <v>203</v>
      </c>
      <c r="D331" s="125">
        <v>20772</v>
      </c>
    </row>
    <row r="332" spans="1:4" s="346" customFormat="1" ht="11.25">
      <c r="A332" s="215"/>
      <c r="B332" s="395"/>
      <c r="C332" s="130" t="s">
        <v>204</v>
      </c>
      <c r="D332" s="125">
        <v>2836</v>
      </c>
    </row>
    <row r="333" spans="1:4" s="346" customFormat="1" ht="11.25">
      <c r="A333" s="215"/>
      <c r="B333" s="395"/>
      <c r="C333" s="130" t="s">
        <v>266</v>
      </c>
      <c r="D333" s="125">
        <v>5200</v>
      </c>
    </row>
    <row r="334" spans="1:4" s="346" customFormat="1" ht="11.25">
      <c r="A334" s="215"/>
      <c r="B334" s="395"/>
      <c r="C334" s="130" t="s">
        <v>205</v>
      </c>
      <c r="D334" s="125">
        <v>9240</v>
      </c>
    </row>
    <row r="335" spans="1:4" s="346" customFormat="1" ht="11.25">
      <c r="A335" s="215"/>
      <c r="B335" s="395"/>
      <c r="C335" s="109" t="s">
        <v>251</v>
      </c>
      <c r="D335" s="125">
        <v>4950</v>
      </c>
    </row>
    <row r="336" spans="1:4" s="346" customFormat="1" ht="12" thickBot="1">
      <c r="A336" s="216"/>
      <c r="B336" s="397"/>
      <c r="C336" s="109" t="s">
        <v>207</v>
      </c>
      <c r="D336" s="125">
        <v>6020</v>
      </c>
    </row>
    <row r="337" spans="1:4" s="350" customFormat="1" ht="12.75">
      <c r="A337" s="351">
        <v>854</v>
      </c>
      <c r="B337" s="348"/>
      <c r="C337" s="349" t="s">
        <v>150</v>
      </c>
      <c r="D337" s="132">
        <f>SUM(D338:D339)</f>
        <v>2078373</v>
      </c>
    </row>
    <row r="338" spans="1:4" s="361" customFormat="1" ht="12">
      <c r="A338" s="366"/>
      <c r="B338" s="358"/>
      <c r="C338" s="359" t="s">
        <v>159</v>
      </c>
      <c r="D338" s="367">
        <f>SUM(D342,D353)</f>
        <v>2071773</v>
      </c>
    </row>
    <row r="339" spans="1:4" s="361" customFormat="1" ht="12.75" thickBot="1">
      <c r="A339" s="362"/>
      <c r="B339" s="363"/>
      <c r="C339" s="365" t="s">
        <v>160</v>
      </c>
      <c r="D339" s="360">
        <f>SUM(D341)</f>
        <v>6600</v>
      </c>
    </row>
    <row r="340" spans="1:4" s="361" customFormat="1" ht="12">
      <c r="A340" s="366"/>
      <c r="B340" s="381">
        <v>85401</v>
      </c>
      <c r="C340" s="359" t="s">
        <v>270</v>
      </c>
      <c r="D340" s="386">
        <f>SUM(D341:D342)</f>
        <v>1720523</v>
      </c>
    </row>
    <row r="341" spans="1:4" s="361" customFormat="1" ht="12">
      <c r="A341" s="366"/>
      <c r="B341" s="381"/>
      <c r="C341" s="359" t="s">
        <v>160</v>
      </c>
      <c r="D341" s="367">
        <f>SUM(D351)</f>
        <v>6600</v>
      </c>
    </row>
    <row r="342" spans="1:4" s="361" customFormat="1" ht="12.75" thickBot="1">
      <c r="A342" s="366"/>
      <c r="B342" s="380"/>
      <c r="C342" s="365" t="s">
        <v>159</v>
      </c>
      <c r="D342" s="367">
        <f>SUM(D343)</f>
        <v>1713923</v>
      </c>
    </row>
    <row r="343" spans="1:4" s="346" customFormat="1" ht="11.25">
      <c r="A343" s="215"/>
      <c r="B343" s="390"/>
      <c r="C343" s="109" t="s">
        <v>201</v>
      </c>
      <c r="D343" s="106">
        <f>SUM(D344,D349,D350)</f>
        <v>1713923</v>
      </c>
    </row>
    <row r="344" spans="1:4" s="346" customFormat="1" ht="11.25">
      <c r="A344" s="215"/>
      <c r="B344" s="390"/>
      <c r="C344" s="109" t="s">
        <v>250</v>
      </c>
      <c r="D344" s="114">
        <f>SUM(D345:D348)</f>
        <v>1084759</v>
      </c>
    </row>
    <row r="345" spans="1:4" s="346" customFormat="1" ht="11.25">
      <c r="A345" s="215"/>
      <c r="B345" s="390"/>
      <c r="C345" s="130" t="s">
        <v>223</v>
      </c>
      <c r="D345" s="125">
        <v>838938</v>
      </c>
    </row>
    <row r="346" spans="1:4" s="346" customFormat="1" ht="12" thickBot="1">
      <c r="A346" s="216"/>
      <c r="B346" s="394"/>
      <c r="C346" s="322" t="s">
        <v>203</v>
      </c>
      <c r="D346" s="235">
        <v>159935</v>
      </c>
    </row>
    <row r="347" spans="1:4" s="346" customFormat="1" ht="11.25">
      <c r="A347" s="629"/>
      <c r="B347" s="391"/>
      <c r="C347" s="633" t="s">
        <v>204</v>
      </c>
      <c r="D347" s="623">
        <v>21820</v>
      </c>
    </row>
    <row r="348" spans="1:4" s="346" customFormat="1" ht="11.25">
      <c r="A348" s="215"/>
      <c r="B348" s="390"/>
      <c r="C348" s="130" t="s">
        <v>205</v>
      </c>
      <c r="D348" s="125">
        <v>64066</v>
      </c>
    </row>
    <row r="349" spans="1:4" s="346" customFormat="1" ht="11.25">
      <c r="A349" s="215"/>
      <c r="B349" s="390"/>
      <c r="C349" s="109" t="s">
        <v>251</v>
      </c>
      <c r="D349" s="125">
        <v>55022</v>
      </c>
    </row>
    <row r="350" spans="1:4" s="346" customFormat="1" ht="11.25">
      <c r="A350" s="215"/>
      <c r="B350" s="390"/>
      <c r="C350" s="109" t="s">
        <v>207</v>
      </c>
      <c r="D350" s="125">
        <v>574142</v>
      </c>
    </row>
    <row r="351" spans="1:4" s="346" customFormat="1" ht="11.25">
      <c r="A351" s="215"/>
      <c r="B351" s="390"/>
      <c r="C351" s="109" t="s">
        <v>285</v>
      </c>
      <c r="D351" s="117">
        <f>SUM(D352)</f>
        <v>6600</v>
      </c>
    </row>
    <row r="352" spans="1:4" s="346" customFormat="1" ht="12" thickBot="1">
      <c r="A352" s="215"/>
      <c r="B352" s="390"/>
      <c r="C352" s="405" t="s">
        <v>229</v>
      </c>
      <c r="D352" s="235">
        <v>6600</v>
      </c>
    </row>
    <row r="353" spans="1:4" s="361" customFormat="1" ht="24.75" thickBot="1">
      <c r="A353" s="366"/>
      <c r="B353" s="373">
        <v>85412</v>
      </c>
      <c r="C353" s="372" t="s">
        <v>30</v>
      </c>
      <c r="D353" s="369">
        <f>SUM(D354)</f>
        <v>357850</v>
      </c>
    </row>
    <row r="354" spans="1:4" s="346" customFormat="1" ht="12" thickBot="1">
      <c r="A354" s="215"/>
      <c r="B354" s="390"/>
      <c r="C354" s="123" t="s">
        <v>175</v>
      </c>
      <c r="D354" s="316">
        <v>357850</v>
      </c>
    </row>
    <row r="355" spans="1:4" ht="12.75">
      <c r="A355" s="131">
        <v>900</v>
      </c>
      <c r="B355" s="236"/>
      <c r="C355" s="321" t="s">
        <v>153</v>
      </c>
      <c r="D355" s="111">
        <f>SUM(D356:D357)</f>
        <v>14209689</v>
      </c>
    </row>
    <row r="356" spans="1:4" s="361" customFormat="1" ht="12">
      <c r="A356" s="366"/>
      <c r="B356" s="358"/>
      <c r="C356" s="368" t="s">
        <v>159</v>
      </c>
      <c r="D356" s="367">
        <f>SUM(D358,D363,D370,D377,D389)</f>
        <v>2965689</v>
      </c>
    </row>
    <row r="357" spans="1:4" s="361" customFormat="1" ht="12.75" thickBot="1">
      <c r="A357" s="362"/>
      <c r="B357" s="363"/>
      <c r="C357" s="364" t="s">
        <v>160</v>
      </c>
      <c r="D357" s="360">
        <f>SUM(D362,D369,D376)</f>
        <v>11244000</v>
      </c>
    </row>
    <row r="358" spans="1:4" s="361" customFormat="1" ht="12.75" thickBot="1">
      <c r="A358" s="366"/>
      <c r="B358" s="373">
        <v>90003</v>
      </c>
      <c r="C358" s="376" t="s">
        <v>271</v>
      </c>
      <c r="D358" s="375">
        <f>SUM(D359)</f>
        <v>600000</v>
      </c>
    </row>
    <row r="359" spans="1:4" s="346" customFormat="1" ht="11.25">
      <c r="A359" s="215"/>
      <c r="B359" s="390"/>
      <c r="C359" s="109" t="s">
        <v>201</v>
      </c>
      <c r="D359" s="393">
        <f>SUM(D360)</f>
        <v>600000</v>
      </c>
    </row>
    <row r="360" spans="1:4" s="346" customFormat="1" ht="12" thickBot="1">
      <c r="A360" s="215"/>
      <c r="B360" s="390"/>
      <c r="C360" s="109" t="s">
        <v>33</v>
      </c>
      <c r="D360" s="125">
        <v>600000</v>
      </c>
    </row>
    <row r="361" spans="1:4" s="361" customFormat="1" ht="12">
      <c r="A361" s="366"/>
      <c r="B361" s="377">
        <v>90004</v>
      </c>
      <c r="C361" s="382" t="s">
        <v>272</v>
      </c>
      <c r="D361" s="379">
        <f>SUM(D362:D363)</f>
        <v>700000</v>
      </c>
    </row>
    <row r="362" spans="1:4" s="361" customFormat="1" ht="12">
      <c r="A362" s="366"/>
      <c r="B362" s="381"/>
      <c r="C362" s="359" t="s">
        <v>160</v>
      </c>
      <c r="D362" s="386">
        <f>SUM(D366)</f>
        <v>200000</v>
      </c>
    </row>
    <row r="363" spans="1:4" s="361" customFormat="1" ht="12.75" thickBot="1">
      <c r="A363" s="366"/>
      <c r="B363" s="380"/>
      <c r="C363" s="365" t="s">
        <v>159</v>
      </c>
      <c r="D363" s="369">
        <f>SUM(D364)</f>
        <v>500000</v>
      </c>
    </row>
    <row r="364" spans="1:4" s="346" customFormat="1" ht="11.25">
      <c r="A364" s="215"/>
      <c r="B364" s="390"/>
      <c r="C364" s="109" t="s">
        <v>201</v>
      </c>
      <c r="D364" s="117">
        <f>SUM(D365)</f>
        <v>500000</v>
      </c>
    </row>
    <row r="365" spans="1:4" s="346" customFormat="1" ht="11.25">
      <c r="A365" s="215"/>
      <c r="B365" s="390"/>
      <c r="C365" s="109" t="s">
        <v>34</v>
      </c>
      <c r="D365" s="125">
        <v>500000</v>
      </c>
    </row>
    <row r="366" spans="1:4" s="346" customFormat="1" ht="11.25">
      <c r="A366" s="215"/>
      <c r="B366" s="390"/>
      <c r="C366" s="109" t="s">
        <v>225</v>
      </c>
      <c r="D366" s="317">
        <f>SUM(D367)</f>
        <v>200000</v>
      </c>
    </row>
    <row r="367" spans="1:4" s="346" customFormat="1" ht="68.25" thickBot="1">
      <c r="A367" s="215"/>
      <c r="B367" s="390"/>
      <c r="C367" s="122" t="s">
        <v>288</v>
      </c>
      <c r="D367" s="125">
        <v>200000</v>
      </c>
    </row>
    <row r="368" spans="1:4" s="361" customFormat="1" ht="12">
      <c r="A368" s="366"/>
      <c r="B368" s="377">
        <v>90015</v>
      </c>
      <c r="C368" s="378" t="s">
        <v>273</v>
      </c>
      <c r="D368" s="379">
        <f>SUM(D369:D370)</f>
        <v>1531000</v>
      </c>
    </row>
    <row r="369" spans="1:4" s="361" customFormat="1" ht="12">
      <c r="A369" s="366"/>
      <c r="B369" s="381"/>
      <c r="C369" s="359" t="s">
        <v>160</v>
      </c>
      <c r="D369" s="367">
        <f>SUM(D373)</f>
        <v>381000</v>
      </c>
    </row>
    <row r="370" spans="1:4" s="361" customFormat="1" ht="12.75" thickBot="1">
      <c r="A370" s="366"/>
      <c r="B370" s="380"/>
      <c r="C370" s="365" t="s">
        <v>159</v>
      </c>
      <c r="D370" s="360">
        <f>SUM(D371)</f>
        <v>1150000</v>
      </c>
    </row>
    <row r="371" spans="1:4" s="346" customFormat="1" ht="11.25">
      <c r="A371" s="215"/>
      <c r="B371" s="391"/>
      <c r="C371" s="607" t="s">
        <v>201</v>
      </c>
      <c r="D371" s="393">
        <f>SUM(D372)</f>
        <v>1150000</v>
      </c>
    </row>
    <row r="372" spans="1:4" s="346" customFormat="1" ht="11.25">
      <c r="A372" s="215"/>
      <c r="B372" s="390"/>
      <c r="C372" s="109" t="s">
        <v>35</v>
      </c>
      <c r="D372" s="125">
        <v>1150000</v>
      </c>
    </row>
    <row r="373" spans="1:4" s="346" customFormat="1" ht="11.25">
      <c r="A373" s="215"/>
      <c r="B373" s="390"/>
      <c r="C373" s="109" t="s">
        <v>225</v>
      </c>
      <c r="D373" s="317">
        <f>SUM(D374)</f>
        <v>381000</v>
      </c>
    </row>
    <row r="374" spans="1:4" s="346" customFormat="1" ht="12" thickBot="1">
      <c r="A374" s="215"/>
      <c r="B374" s="390"/>
      <c r="C374" s="122" t="s">
        <v>165</v>
      </c>
      <c r="D374" s="125">
        <v>381000</v>
      </c>
    </row>
    <row r="375" spans="1:4" s="361" customFormat="1" ht="12">
      <c r="A375" s="366"/>
      <c r="B375" s="377">
        <v>90017</v>
      </c>
      <c r="C375" s="378" t="s">
        <v>274</v>
      </c>
      <c r="D375" s="384">
        <f>SUM(D376:D377)</f>
        <v>11173689</v>
      </c>
    </row>
    <row r="376" spans="1:4" s="361" customFormat="1" ht="12">
      <c r="A376" s="366"/>
      <c r="B376" s="381"/>
      <c r="C376" s="359" t="s">
        <v>160</v>
      </c>
      <c r="D376" s="136">
        <f>SUM(D383)</f>
        <v>10663000</v>
      </c>
    </row>
    <row r="377" spans="1:4" s="361" customFormat="1" ht="12.75" thickBot="1">
      <c r="A377" s="366"/>
      <c r="B377" s="380"/>
      <c r="C377" s="365" t="s">
        <v>159</v>
      </c>
      <c r="D377" s="387">
        <f>SUM(D378)</f>
        <v>510689</v>
      </c>
    </row>
    <row r="378" spans="1:4" s="346" customFormat="1" ht="11.25">
      <c r="A378" s="215"/>
      <c r="B378" s="390"/>
      <c r="C378" s="109" t="s">
        <v>201</v>
      </c>
      <c r="D378" s="393">
        <f>SUM(D379:D382)</f>
        <v>510689</v>
      </c>
    </row>
    <row r="379" spans="1:4" s="346" customFormat="1" ht="11.25">
      <c r="A379" s="215"/>
      <c r="B379" s="390"/>
      <c r="C379" s="109" t="s">
        <v>18</v>
      </c>
      <c r="D379" s="125">
        <v>320000</v>
      </c>
    </row>
    <row r="380" spans="1:4" s="346" customFormat="1" ht="11.25">
      <c r="A380" s="215"/>
      <c r="B380" s="390"/>
      <c r="C380" s="109" t="s">
        <v>26</v>
      </c>
      <c r="D380" s="125">
        <v>160000</v>
      </c>
    </row>
    <row r="381" spans="1:4" s="346" customFormat="1" ht="11.25">
      <c r="A381" s="215"/>
      <c r="B381" s="390"/>
      <c r="C381" s="109" t="s">
        <v>27</v>
      </c>
      <c r="D381" s="125">
        <v>28773</v>
      </c>
    </row>
    <row r="382" spans="1:4" s="346" customFormat="1" ht="11.25">
      <c r="A382" s="215"/>
      <c r="B382" s="390"/>
      <c r="C382" s="109" t="s">
        <v>28</v>
      </c>
      <c r="D382" s="125">
        <v>1916</v>
      </c>
    </row>
    <row r="383" spans="1:4" s="346" customFormat="1" ht="11.25">
      <c r="A383" s="215"/>
      <c r="B383" s="390"/>
      <c r="C383" s="109" t="s">
        <v>225</v>
      </c>
      <c r="D383" s="317">
        <f>SUM(D384:D387)</f>
        <v>10663000</v>
      </c>
    </row>
    <row r="384" spans="1:4" s="346" customFormat="1" ht="33.75">
      <c r="A384" s="215"/>
      <c r="B384" s="390"/>
      <c r="C384" s="405" t="s">
        <v>233</v>
      </c>
      <c r="D384" s="125">
        <v>9550000</v>
      </c>
    </row>
    <row r="385" spans="1:4" s="346" customFormat="1" ht="22.5">
      <c r="A385" s="215"/>
      <c r="B385" s="390"/>
      <c r="C385" s="405" t="s">
        <v>235</v>
      </c>
      <c r="D385" s="125">
        <v>200000</v>
      </c>
    </row>
    <row r="386" spans="1:4" s="346" customFormat="1" ht="56.25">
      <c r="A386" s="215"/>
      <c r="B386" s="390"/>
      <c r="C386" s="405" t="s">
        <v>236</v>
      </c>
      <c r="D386" s="125">
        <v>713000</v>
      </c>
    </row>
    <row r="387" spans="1:4" s="346" customFormat="1" ht="34.5" thickBot="1">
      <c r="A387" s="215"/>
      <c r="B387" s="390"/>
      <c r="C387" s="405" t="s">
        <v>237</v>
      </c>
      <c r="D387" s="125">
        <v>200000</v>
      </c>
    </row>
    <row r="388" spans="1:4" s="361" customFormat="1" ht="12">
      <c r="A388" s="366"/>
      <c r="B388" s="377">
        <v>90095</v>
      </c>
      <c r="C388" s="378" t="s">
        <v>275</v>
      </c>
      <c r="D388" s="379">
        <f>SUM(D389:D389)</f>
        <v>205000</v>
      </c>
    </row>
    <row r="389" spans="1:4" s="361" customFormat="1" ht="12.75" thickBot="1">
      <c r="A389" s="366"/>
      <c r="B389" s="380"/>
      <c r="C389" s="365" t="s">
        <v>159</v>
      </c>
      <c r="D389" s="369">
        <f>SUM(D390)</f>
        <v>205000</v>
      </c>
    </row>
    <row r="390" spans="1:4" s="346" customFormat="1" ht="12" thickBot="1">
      <c r="A390" s="215"/>
      <c r="B390" s="390"/>
      <c r="C390" s="109" t="s">
        <v>175</v>
      </c>
      <c r="D390" s="316">
        <v>205000</v>
      </c>
    </row>
    <row r="391" spans="1:4" s="350" customFormat="1" ht="12.75">
      <c r="A391" s="351">
        <v>921</v>
      </c>
      <c r="B391" s="348"/>
      <c r="C391" s="352" t="s">
        <v>276</v>
      </c>
      <c r="D391" s="132">
        <f>SUM(D392)</f>
        <v>2844000</v>
      </c>
    </row>
    <row r="392" spans="1:4" s="361" customFormat="1" ht="12.75" thickBot="1">
      <c r="A392" s="362"/>
      <c r="B392" s="363"/>
      <c r="C392" s="364" t="s">
        <v>159</v>
      </c>
      <c r="D392" s="360">
        <f>SUM(D393,D401,D404)</f>
        <v>2844000</v>
      </c>
    </row>
    <row r="393" spans="1:4" s="361" customFormat="1" ht="12.75" thickBot="1">
      <c r="A393" s="374"/>
      <c r="B393" s="373">
        <v>92105</v>
      </c>
      <c r="C393" s="376" t="s">
        <v>277</v>
      </c>
      <c r="D393" s="375">
        <f>SUM(D394)</f>
        <v>614000</v>
      </c>
    </row>
    <row r="394" spans="1:4" s="346" customFormat="1" ht="11.25">
      <c r="A394" s="215"/>
      <c r="B394" s="390"/>
      <c r="C394" s="109" t="s">
        <v>201</v>
      </c>
      <c r="D394" s="393">
        <f>SUM(D395,D399,D400)</f>
        <v>614000</v>
      </c>
    </row>
    <row r="395" spans="1:4" s="346" customFormat="1" ht="11.25">
      <c r="A395" s="215"/>
      <c r="B395" s="390"/>
      <c r="C395" s="109" t="s">
        <v>250</v>
      </c>
      <c r="D395" s="114">
        <f>SUM(D396:D398)</f>
        <v>92000</v>
      </c>
    </row>
    <row r="396" spans="1:4" s="346" customFormat="1" ht="11.25">
      <c r="A396" s="215"/>
      <c r="B396" s="390"/>
      <c r="C396" s="130" t="s">
        <v>266</v>
      </c>
      <c r="D396" s="316">
        <v>90000</v>
      </c>
    </row>
    <row r="397" spans="1:4" s="346" customFormat="1" ht="11.25">
      <c r="A397" s="215"/>
      <c r="B397" s="390"/>
      <c r="C397" s="130" t="s">
        <v>203</v>
      </c>
      <c r="D397" s="316">
        <v>1000</v>
      </c>
    </row>
    <row r="398" spans="1:4" s="346" customFormat="1" ht="12" thickBot="1">
      <c r="A398" s="216"/>
      <c r="B398" s="394"/>
      <c r="C398" s="322" t="s">
        <v>204</v>
      </c>
      <c r="D398" s="714">
        <v>1000</v>
      </c>
    </row>
    <row r="399" spans="1:4" s="346" customFormat="1" ht="22.5">
      <c r="A399" s="629"/>
      <c r="B399" s="391"/>
      <c r="C399" s="607" t="s">
        <v>293</v>
      </c>
      <c r="D399" s="623">
        <v>121000</v>
      </c>
    </row>
    <row r="400" spans="1:4" s="346" customFormat="1" ht="12" thickBot="1">
      <c r="A400" s="215"/>
      <c r="B400" s="390"/>
      <c r="C400" s="109" t="s">
        <v>207</v>
      </c>
      <c r="D400" s="235">
        <v>401000</v>
      </c>
    </row>
    <row r="401" spans="1:4" s="361" customFormat="1" ht="12.75" thickBot="1">
      <c r="A401" s="366"/>
      <c r="B401" s="373">
        <v>92116</v>
      </c>
      <c r="C401" s="376" t="s">
        <v>278</v>
      </c>
      <c r="D401" s="375">
        <f>SUM(D402)</f>
        <v>2110000</v>
      </c>
    </row>
    <row r="402" spans="1:4" s="346" customFormat="1" ht="11.25">
      <c r="A402" s="215"/>
      <c r="B402" s="390"/>
      <c r="C402" s="109" t="s">
        <v>201</v>
      </c>
      <c r="D402" s="117">
        <f>SUM(D403)</f>
        <v>2110000</v>
      </c>
    </row>
    <row r="403" spans="1:4" s="346" customFormat="1" ht="12" thickBot="1">
      <c r="A403" s="215"/>
      <c r="B403" s="390"/>
      <c r="C403" s="109" t="s">
        <v>279</v>
      </c>
      <c r="D403" s="125">
        <v>2110000</v>
      </c>
    </row>
    <row r="404" spans="1:4" s="361" customFormat="1" ht="12.75" thickBot="1">
      <c r="A404" s="366"/>
      <c r="B404" s="373">
        <v>92120</v>
      </c>
      <c r="C404" s="376" t="s">
        <v>280</v>
      </c>
      <c r="D404" s="375">
        <f>SUM(D405)</f>
        <v>120000</v>
      </c>
    </row>
    <row r="405" spans="1:4" s="346" customFormat="1" ht="12" thickBot="1">
      <c r="A405" s="216"/>
      <c r="B405" s="394"/>
      <c r="C405" s="118" t="s">
        <v>175</v>
      </c>
      <c r="D405" s="125">
        <v>120000</v>
      </c>
    </row>
    <row r="406" spans="1:4" s="350" customFormat="1" ht="12.75">
      <c r="A406" s="351">
        <v>926</v>
      </c>
      <c r="B406" s="348"/>
      <c r="C406" s="352" t="s">
        <v>154</v>
      </c>
      <c r="D406" s="132">
        <f>SUM(D407:D408)</f>
        <v>1626700</v>
      </c>
    </row>
    <row r="407" spans="1:4" s="361" customFormat="1" ht="12">
      <c r="A407" s="366"/>
      <c r="B407" s="358"/>
      <c r="C407" s="368" t="s">
        <v>159</v>
      </c>
      <c r="D407" s="367">
        <f>SUM(D410,D424)</f>
        <v>1511700</v>
      </c>
    </row>
    <row r="408" spans="1:4" s="361" customFormat="1" ht="12.75" thickBot="1">
      <c r="A408" s="366"/>
      <c r="B408" s="358"/>
      <c r="C408" s="368" t="s">
        <v>160</v>
      </c>
      <c r="D408" s="367">
        <f>SUM(D411)</f>
        <v>115000</v>
      </c>
    </row>
    <row r="409" spans="1:4" s="361" customFormat="1" ht="12">
      <c r="A409" s="374"/>
      <c r="B409" s="377">
        <v>92604</v>
      </c>
      <c r="C409" s="378" t="s">
        <v>284</v>
      </c>
      <c r="D409" s="379">
        <f>SUM(D410:D411)</f>
        <v>1091700</v>
      </c>
    </row>
    <row r="410" spans="1:4" s="361" customFormat="1" ht="12">
      <c r="A410" s="366"/>
      <c r="B410" s="381"/>
      <c r="C410" s="359" t="s">
        <v>159</v>
      </c>
      <c r="D410" s="367">
        <f>SUM(D412)</f>
        <v>976700</v>
      </c>
    </row>
    <row r="411" spans="1:4" s="361" customFormat="1" ht="12.75" thickBot="1">
      <c r="A411" s="366"/>
      <c r="B411" s="380"/>
      <c r="C411" s="365" t="s">
        <v>160</v>
      </c>
      <c r="D411" s="360">
        <f>SUM(D421)</f>
        <v>115000</v>
      </c>
    </row>
    <row r="412" spans="1:4" s="346" customFormat="1" ht="11.25">
      <c r="A412" s="215"/>
      <c r="B412" s="391"/>
      <c r="C412" s="109" t="s">
        <v>201</v>
      </c>
      <c r="D412" s="393">
        <f>SUM(D413,D419,D420)</f>
        <v>976700</v>
      </c>
    </row>
    <row r="413" spans="1:4" s="346" customFormat="1" ht="11.25">
      <c r="A413" s="215"/>
      <c r="B413" s="390"/>
      <c r="C413" s="109" t="s">
        <v>250</v>
      </c>
      <c r="D413" s="114">
        <f>SUM(D414:D418)</f>
        <v>629700</v>
      </c>
    </row>
    <row r="414" spans="1:4" s="346" customFormat="1" ht="11.25">
      <c r="A414" s="215"/>
      <c r="B414" s="390"/>
      <c r="C414" s="130" t="s">
        <v>223</v>
      </c>
      <c r="D414" s="125">
        <v>470000</v>
      </c>
    </row>
    <row r="415" spans="1:4" s="346" customFormat="1" ht="11.25">
      <c r="A415" s="215"/>
      <c r="B415" s="390"/>
      <c r="C415" s="130" t="s">
        <v>203</v>
      </c>
      <c r="D415" s="125">
        <v>85000</v>
      </c>
    </row>
    <row r="416" spans="1:4" s="346" customFormat="1" ht="11.25">
      <c r="A416" s="215"/>
      <c r="B416" s="390"/>
      <c r="C416" s="130" t="s">
        <v>204</v>
      </c>
      <c r="D416" s="125">
        <v>13000</v>
      </c>
    </row>
    <row r="417" spans="1:4" s="346" customFormat="1" ht="11.25">
      <c r="A417" s="215"/>
      <c r="B417" s="390"/>
      <c r="C417" s="130" t="s">
        <v>266</v>
      </c>
      <c r="D417" s="125">
        <v>30000</v>
      </c>
    </row>
    <row r="418" spans="1:4" s="346" customFormat="1" ht="11.25">
      <c r="A418" s="215"/>
      <c r="B418" s="390"/>
      <c r="C418" s="130" t="s">
        <v>205</v>
      </c>
      <c r="D418" s="125">
        <v>31700</v>
      </c>
    </row>
    <row r="419" spans="1:4" s="346" customFormat="1" ht="11.25">
      <c r="A419" s="215"/>
      <c r="B419" s="390"/>
      <c r="C419" s="109" t="s">
        <v>251</v>
      </c>
      <c r="D419" s="125">
        <v>14000</v>
      </c>
    </row>
    <row r="420" spans="1:4" s="346" customFormat="1" ht="11.25">
      <c r="A420" s="215"/>
      <c r="B420" s="390"/>
      <c r="C420" s="109" t="s">
        <v>207</v>
      </c>
      <c r="D420" s="125">
        <v>333000</v>
      </c>
    </row>
    <row r="421" spans="1:4" s="346" customFormat="1" ht="11.25">
      <c r="A421" s="215"/>
      <c r="B421" s="390"/>
      <c r="C421" s="109" t="s">
        <v>285</v>
      </c>
      <c r="D421" s="117">
        <f>SUM(D422:D423)</f>
        <v>115000</v>
      </c>
    </row>
    <row r="422" spans="1:4" s="346" customFormat="1" ht="33.75">
      <c r="A422" s="215"/>
      <c r="B422" s="390"/>
      <c r="C422" s="122" t="s">
        <v>238</v>
      </c>
      <c r="D422" s="125">
        <v>100000</v>
      </c>
    </row>
    <row r="423" spans="1:4" s="346" customFormat="1" ht="12" thickBot="1">
      <c r="A423" s="215"/>
      <c r="B423" s="390"/>
      <c r="C423" s="130" t="s">
        <v>230</v>
      </c>
      <c r="D423" s="125">
        <v>15000</v>
      </c>
    </row>
    <row r="424" spans="1:4" s="361" customFormat="1" ht="12.75" thickBot="1">
      <c r="A424" s="366"/>
      <c r="B424" s="373">
        <v>92695</v>
      </c>
      <c r="C424" s="376" t="s">
        <v>174</v>
      </c>
      <c r="D424" s="383">
        <f>SUM(D425)</f>
        <v>535000</v>
      </c>
    </row>
    <row r="425" spans="1:4" s="346" customFormat="1" ht="11.25">
      <c r="A425" s="215"/>
      <c r="B425" s="390"/>
      <c r="C425" s="109" t="s">
        <v>201</v>
      </c>
      <c r="D425" s="117">
        <f>SUM(D426:D427)</f>
        <v>535000</v>
      </c>
    </row>
    <row r="426" spans="1:4" s="346" customFormat="1" ht="22.5">
      <c r="A426" s="215"/>
      <c r="B426" s="390"/>
      <c r="C426" s="109" t="s">
        <v>19</v>
      </c>
      <c r="D426" s="318">
        <v>335000</v>
      </c>
    </row>
    <row r="427" spans="1:4" s="346" customFormat="1" ht="12" thickBot="1">
      <c r="A427" s="216"/>
      <c r="B427" s="394"/>
      <c r="C427" s="118" t="s">
        <v>207</v>
      </c>
      <c r="D427" s="401">
        <v>200000</v>
      </c>
    </row>
    <row r="428" spans="1:4" s="346" customFormat="1" ht="11.25">
      <c r="A428" s="122"/>
      <c r="B428" s="390"/>
      <c r="C428" s="109"/>
      <c r="D428" s="323"/>
    </row>
    <row r="429" spans="1:4" s="346" customFormat="1" ht="11.25">
      <c r="A429" s="122"/>
      <c r="B429" s="390"/>
      <c r="C429" s="109"/>
      <c r="D429" s="323"/>
    </row>
    <row r="430" spans="1:4" s="346" customFormat="1" ht="11.25">
      <c r="A430" s="122"/>
      <c r="B430" s="390"/>
      <c r="C430" s="109"/>
      <c r="D430" s="323"/>
    </row>
    <row r="431" spans="1:4" s="346" customFormat="1" ht="12" thickBot="1">
      <c r="A431" s="122"/>
      <c r="B431" s="390"/>
      <c r="C431" s="109"/>
      <c r="D431" s="323"/>
    </row>
    <row r="432" spans="1:4" ht="38.25">
      <c r="A432" s="335"/>
      <c r="B432" s="328" t="s">
        <v>314</v>
      </c>
      <c r="C432" s="329" t="s">
        <v>195</v>
      </c>
      <c r="D432" s="330">
        <f>SUM(D433)</f>
        <v>8835228</v>
      </c>
    </row>
    <row r="433" spans="1:4" ht="13.5" thickBot="1">
      <c r="A433" s="336"/>
      <c r="B433" s="331"/>
      <c r="C433" s="332" t="s">
        <v>159</v>
      </c>
      <c r="D433" s="333">
        <f>SUM(D435,D444,D448)</f>
        <v>8835228</v>
      </c>
    </row>
    <row r="434" spans="1:4" s="350" customFormat="1" ht="12.75">
      <c r="A434" s="353">
        <v>750</v>
      </c>
      <c r="B434" s="354"/>
      <c r="C434" s="355" t="s">
        <v>410</v>
      </c>
      <c r="D434" s="121">
        <f>SUM(D435)</f>
        <v>125958</v>
      </c>
    </row>
    <row r="435" spans="1:4" s="361" customFormat="1" ht="12.75" thickBot="1">
      <c r="A435" s="362"/>
      <c r="B435" s="363"/>
      <c r="C435" s="365" t="s">
        <v>159</v>
      </c>
      <c r="D435" s="360">
        <f>SUM(D436)</f>
        <v>125958</v>
      </c>
    </row>
    <row r="436" spans="1:4" s="361" customFormat="1" ht="12.75" thickBot="1">
      <c r="A436" s="366"/>
      <c r="B436" s="373">
        <v>75011</v>
      </c>
      <c r="C436" s="376" t="s">
        <v>247</v>
      </c>
      <c r="D436" s="375">
        <f>SUM(D437)</f>
        <v>125958</v>
      </c>
    </row>
    <row r="437" spans="1:4" s="346" customFormat="1" ht="11.25">
      <c r="A437" s="215"/>
      <c r="B437" s="390"/>
      <c r="C437" s="109" t="s">
        <v>201</v>
      </c>
      <c r="D437" s="400">
        <f>SUM(D438)</f>
        <v>125958</v>
      </c>
    </row>
    <row r="438" spans="1:4" s="346" customFormat="1" ht="11.25">
      <c r="A438" s="215"/>
      <c r="B438" s="390"/>
      <c r="C438" s="109" t="s">
        <v>250</v>
      </c>
      <c r="D438" s="318">
        <f>SUM(D439:D442)</f>
        <v>125958</v>
      </c>
    </row>
    <row r="439" spans="1:4" s="346" customFormat="1" ht="11.25">
      <c r="A439" s="215"/>
      <c r="B439" s="390"/>
      <c r="C439" s="130" t="s">
        <v>223</v>
      </c>
      <c r="D439" s="125">
        <v>90314</v>
      </c>
    </row>
    <row r="440" spans="1:4" s="346" customFormat="1" ht="11.25">
      <c r="A440" s="215"/>
      <c r="B440" s="390"/>
      <c r="C440" s="130" t="s">
        <v>203</v>
      </c>
      <c r="D440" s="125">
        <v>16323</v>
      </c>
    </row>
    <row r="441" spans="1:4" s="346" customFormat="1" ht="11.25">
      <c r="A441" s="215"/>
      <c r="B441" s="390"/>
      <c r="C441" s="130" t="s">
        <v>204</v>
      </c>
      <c r="D441" s="125">
        <v>2321</v>
      </c>
    </row>
    <row r="442" spans="1:4" s="346" customFormat="1" ht="12" thickBot="1">
      <c r="A442" s="215"/>
      <c r="B442" s="390"/>
      <c r="C442" s="130" t="s">
        <v>205</v>
      </c>
      <c r="D442" s="125">
        <v>17000</v>
      </c>
    </row>
    <row r="443" spans="1:4" s="350" customFormat="1" ht="25.5">
      <c r="A443" s="351">
        <v>751</v>
      </c>
      <c r="B443" s="348"/>
      <c r="C443" s="349" t="s">
        <v>368</v>
      </c>
      <c r="D443" s="132">
        <f>SUM(D444)</f>
        <v>6200</v>
      </c>
    </row>
    <row r="444" spans="1:4" s="361" customFormat="1" ht="12.75" thickBot="1">
      <c r="A444" s="362"/>
      <c r="B444" s="363"/>
      <c r="C444" s="365" t="s">
        <v>159</v>
      </c>
      <c r="D444" s="360">
        <f>SUM(D445)</f>
        <v>6200</v>
      </c>
    </row>
    <row r="445" spans="1:4" s="361" customFormat="1" ht="24.75" thickBot="1">
      <c r="A445" s="366"/>
      <c r="B445" s="373">
        <v>75101</v>
      </c>
      <c r="C445" s="376" t="s">
        <v>248</v>
      </c>
      <c r="D445" s="375">
        <f>SUM(D446)</f>
        <v>6200</v>
      </c>
    </row>
    <row r="446" spans="1:4" s="346" customFormat="1" ht="12" thickBot="1">
      <c r="A446" s="215"/>
      <c r="B446" s="390"/>
      <c r="C446" s="109" t="s">
        <v>175</v>
      </c>
      <c r="D446" s="316">
        <v>6200</v>
      </c>
    </row>
    <row r="447" spans="1:4" s="350" customFormat="1" ht="12.75">
      <c r="A447" s="351">
        <v>852</v>
      </c>
      <c r="B447" s="348"/>
      <c r="C447" s="349" t="s">
        <v>7</v>
      </c>
      <c r="D447" s="132">
        <f>SUM(D448)</f>
        <v>8703070</v>
      </c>
    </row>
    <row r="448" spans="1:4" s="361" customFormat="1" ht="12.75" thickBot="1">
      <c r="A448" s="362"/>
      <c r="B448" s="363"/>
      <c r="C448" s="365" t="s">
        <v>159</v>
      </c>
      <c r="D448" s="360">
        <f>SUM(D449,D457,D459,D461)</f>
        <v>8703070</v>
      </c>
    </row>
    <row r="449" spans="1:4" s="361" customFormat="1" ht="24.75" thickBot="1">
      <c r="A449" s="366"/>
      <c r="B449" s="373">
        <v>85212</v>
      </c>
      <c r="C449" s="376" t="s">
        <v>188</v>
      </c>
      <c r="D449" s="375">
        <f>SUM(D450)</f>
        <v>8098965</v>
      </c>
    </row>
    <row r="450" spans="1:4" s="346" customFormat="1" ht="11.25">
      <c r="A450" s="215"/>
      <c r="B450" s="390"/>
      <c r="C450" s="109" t="s">
        <v>201</v>
      </c>
      <c r="D450" s="400">
        <f>SUM(D451,D456)</f>
        <v>8098965</v>
      </c>
    </row>
    <row r="451" spans="1:4" s="346" customFormat="1" ht="11.25">
      <c r="A451" s="215"/>
      <c r="B451" s="390"/>
      <c r="C451" s="109" t="s">
        <v>250</v>
      </c>
      <c r="D451" s="318">
        <f>SUM(D452:D455)</f>
        <v>268201</v>
      </c>
    </row>
    <row r="452" spans="1:4" s="346" customFormat="1" ht="11.25">
      <c r="A452" s="215"/>
      <c r="B452" s="390"/>
      <c r="C452" s="130" t="s">
        <v>223</v>
      </c>
      <c r="D452" s="316">
        <v>135727</v>
      </c>
    </row>
    <row r="453" spans="1:4" s="346" customFormat="1" ht="11.25">
      <c r="A453" s="215"/>
      <c r="B453" s="390"/>
      <c r="C453" s="130" t="s">
        <v>203</v>
      </c>
      <c r="D453" s="316">
        <v>121405</v>
      </c>
    </row>
    <row r="454" spans="1:4" s="346" customFormat="1" ht="11.25">
      <c r="A454" s="215"/>
      <c r="B454" s="390"/>
      <c r="C454" s="130" t="s">
        <v>204</v>
      </c>
      <c r="D454" s="316">
        <v>3510</v>
      </c>
    </row>
    <row r="455" spans="1:4" s="346" customFormat="1" ht="11.25">
      <c r="A455" s="215"/>
      <c r="B455" s="390"/>
      <c r="C455" s="130" t="s">
        <v>205</v>
      </c>
      <c r="D455" s="316">
        <v>7559</v>
      </c>
    </row>
    <row r="456" spans="1:4" s="346" customFormat="1" ht="12" thickBot="1">
      <c r="A456" s="216"/>
      <c r="B456" s="394"/>
      <c r="C456" s="118" t="s">
        <v>207</v>
      </c>
      <c r="D456" s="235">
        <v>7830764</v>
      </c>
    </row>
    <row r="457" spans="1:4" s="361" customFormat="1" ht="36.75" thickBot="1">
      <c r="A457" s="374"/>
      <c r="B457" s="373">
        <v>85213</v>
      </c>
      <c r="C457" s="376" t="s">
        <v>85</v>
      </c>
      <c r="D457" s="375">
        <f>SUM(D458)</f>
        <v>50681</v>
      </c>
    </row>
    <row r="458" spans="1:4" s="346" customFormat="1" ht="12" thickBot="1">
      <c r="A458" s="215"/>
      <c r="B458" s="390"/>
      <c r="C458" s="109" t="s">
        <v>175</v>
      </c>
      <c r="D458" s="316">
        <v>50681</v>
      </c>
    </row>
    <row r="459" spans="1:4" s="361" customFormat="1" ht="12.75" thickBot="1">
      <c r="A459" s="366"/>
      <c r="B459" s="373">
        <v>85214</v>
      </c>
      <c r="C459" s="376" t="s">
        <v>191</v>
      </c>
      <c r="D459" s="375">
        <f>SUM(D460)</f>
        <v>545185</v>
      </c>
    </row>
    <row r="460" spans="1:4" s="346" customFormat="1" ht="12" thickBot="1">
      <c r="A460" s="215"/>
      <c r="B460" s="390"/>
      <c r="C460" s="109" t="s">
        <v>175</v>
      </c>
      <c r="D460" s="316">
        <v>545185</v>
      </c>
    </row>
    <row r="461" spans="1:4" s="361" customFormat="1" ht="12.75" thickBot="1">
      <c r="A461" s="366"/>
      <c r="B461" s="373">
        <v>85228</v>
      </c>
      <c r="C461" s="376" t="s">
        <v>192</v>
      </c>
      <c r="D461" s="375">
        <f>SUM(D462)</f>
        <v>8239</v>
      </c>
    </row>
    <row r="462" spans="1:4" s="346" customFormat="1" ht="11.25">
      <c r="A462" s="215"/>
      <c r="B462" s="390"/>
      <c r="C462" s="109" t="s">
        <v>201</v>
      </c>
      <c r="D462" s="400">
        <f>SUM(D463)</f>
        <v>8239</v>
      </c>
    </row>
    <row r="463" spans="1:4" s="346" customFormat="1" ht="11.25">
      <c r="A463" s="215"/>
      <c r="B463" s="390"/>
      <c r="C463" s="109" t="s">
        <v>250</v>
      </c>
      <c r="D463" s="318">
        <f>SUM(D464:D465)</f>
        <v>8239</v>
      </c>
    </row>
    <row r="464" spans="1:4" s="346" customFormat="1" ht="11.25">
      <c r="A464" s="215"/>
      <c r="B464" s="390"/>
      <c r="C464" s="130" t="s">
        <v>266</v>
      </c>
      <c r="D464" s="125">
        <v>7250</v>
      </c>
    </row>
    <row r="465" spans="1:4" s="346" customFormat="1" ht="12" thickBot="1">
      <c r="A465" s="216"/>
      <c r="B465" s="394"/>
      <c r="C465" s="322" t="s">
        <v>203</v>
      </c>
      <c r="D465" s="235">
        <v>989</v>
      </c>
    </row>
    <row r="466" spans="1:4" ht="13.5" thickBot="1">
      <c r="A466" s="101"/>
      <c r="B466" s="104"/>
      <c r="C466" s="101"/>
      <c r="D466" s="101"/>
    </row>
    <row r="467" spans="1:4" ht="40.5" customHeight="1">
      <c r="A467" s="335"/>
      <c r="B467" s="328" t="s">
        <v>349</v>
      </c>
      <c r="C467" s="329" t="s">
        <v>196</v>
      </c>
      <c r="D467" s="330">
        <f>SUM(D468)</f>
        <v>24295</v>
      </c>
    </row>
    <row r="468" spans="1:4" ht="13.5" thickBot="1">
      <c r="A468" s="336"/>
      <c r="B468" s="331"/>
      <c r="C468" s="334" t="s">
        <v>159</v>
      </c>
      <c r="D468" s="333">
        <f>SUM(D470)</f>
        <v>24295</v>
      </c>
    </row>
    <row r="469" spans="1:4" s="350" customFormat="1" ht="12.75">
      <c r="A469" s="353">
        <v>754</v>
      </c>
      <c r="B469" s="354"/>
      <c r="C469" s="356" t="s">
        <v>117</v>
      </c>
      <c r="D469" s="121">
        <f>SUM(D470)</f>
        <v>24295</v>
      </c>
    </row>
    <row r="470" spans="1:4" s="361" customFormat="1" ht="12.75" thickBot="1">
      <c r="A470" s="362"/>
      <c r="B470" s="363"/>
      <c r="C470" s="364" t="s">
        <v>159</v>
      </c>
      <c r="D470" s="360">
        <f>SUM(D472)</f>
        <v>24295</v>
      </c>
    </row>
    <row r="471" spans="1:4" s="361" customFormat="1" ht="12.75" thickBot="1">
      <c r="A471" s="366"/>
      <c r="B471" s="373">
        <v>75414</v>
      </c>
      <c r="C471" s="376" t="s">
        <v>193</v>
      </c>
      <c r="D471" s="383">
        <f>SUM(D472)</f>
        <v>24295</v>
      </c>
    </row>
    <row r="472" spans="1:4" s="346" customFormat="1" ht="11.25">
      <c r="A472" s="215"/>
      <c r="B472" s="390"/>
      <c r="C472" s="109" t="s">
        <v>201</v>
      </c>
      <c r="D472" s="400">
        <f>SUM(D473,D477)</f>
        <v>24295</v>
      </c>
    </row>
    <row r="473" spans="1:4" s="346" customFormat="1" ht="11.25">
      <c r="A473" s="215"/>
      <c r="B473" s="390"/>
      <c r="C473" s="109" t="s">
        <v>250</v>
      </c>
      <c r="D473" s="318">
        <f>SUM(D474:D476)</f>
        <v>21295</v>
      </c>
    </row>
    <row r="474" spans="1:4" s="346" customFormat="1" ht="11.25">
      <c r="A474" s="215"/>
      <c r="B474" s="390"/>
      <c r="C474" s="130" t="s">
        <v>223</v>
      </c>
      <c r="D474" s="125">
        <v>17793</v>
      </c>
    </row>
    <row r="475" spans="1:4" s="346" customFormat="1" ht="11.25">
      <c r="A475" s="215"/>
      <c r="B475" s="390"/>
      <c r="C475" s="130" t="s">
        <v>203</v>
      </c>
      <c r="D475" s="125">
        <v>3066</v>
      </c>
    </row>
    <row r="476" spans="1:4" s="346" customFormat="1" ht="11.25">
      <c r="A476" s="215"/>
      <c r="B476" s="390"/>
      <c r="C476" s="130" t="s">
        <v>204</v>
      </c>
      <c r="D476" s="125">
        <v>436</v>
      </c>
    </row>
    <row r="477" spans="1:4" s="346" customFormat="1" ht="12" thickBot="1">
      <c r="A477" s="216"/>
      <c r="B477" s="394"/>
      <c r="C477" s="118" t="s">
        <v>207</v>
      </c>
      <c r="D477" s="235">
        <v>3000</v>
      </c>
    </row>
    <row r="478" spans="1:4" ht="12.75">
      <c r="A478" s="101"/>
      <c r="B478" s="104"/>
      <c r="C478" s="101"/>
      <c r="D478" s="101"/>
    </row>
    <row r="479" spans="1:4" ht="12.75">
      <c r="A479" s="101"/>
      <c r="B479" s="104"/>
      <c r="C479" s="101"/>
      <c r="D479" s="101"/>
    </row>
    <row r="480" spans="1:4" ht="12.75">
      <c r="A480" s="101"/>
      <c r="B480" s="104"/>
      <c r="C480" s="101"/>
      <c r="D480" s="101"/>
    </row>
    <row r="481" spans="1:4" ht="12.75">
      <c r="A481" s="101"/>
      <c r="B481" s="104"/>
      <c r="C481" s="101"/>
      <c r="D481" s="101"/>
    </row>
    <row r="482" spans="1:4" ht="12.75">
      <c r="A482" s="101"/>
      <c r="B482" s="104"/>
      <c r="C482" s="101"/>
      <c r="D482" s="101"/>
    </row>
    <row r="483" spans="1:4" ht="12.75">
      <c r="A483" s="101"/>
      <c r="B483" s="104"/>
      <c r="C483" s="101"/>
      <c r="D483" s="101"/>
    </row>
    <row r="484" spans="1:4" ht="12.75">
      <c r="A484" s="101"/>
      <c r="B484" s="104"/>
      <c r="C484" s="101"/>
      <c r="D484" s="101"/>
    </row>
    <row r="485" spans="1:4" ht="12.75">
      <c r="A485" s="101"/>
      <c r="B485" s="104"/>
      <c r="C485" s="101"/>
      <c r="D485" s="101"/>
    </row>
    <row r="486" spans="1:4" ht="12.75">
      <c r="A486" s="101"/>
      <c r="B486" s="104"/>
      <c r="C486" s="101"/>
      <c r="D486" s="101"/>
    </row>
    <row r="487" spans="1:4" ht="12.75">
      <c r="A487" s="101"/>
      <c r="B487" s="104"/>
      <c r="C487" s="101"/>
      <c r="D487" s="101"/>
    </row>
    <row r="488" spans="1:4" ht="12.75">
      <c r="A488" s="101"/>
      <c r="B488" s="104"/>
      <c r="C488" s="101"/>
      <c r="D488" s="101"/>
    </row>
    <row r="489" spans="1:4" ht="12.75">
      <c r="A489" s="101"/>
      <c r="B489" s="104"/>
      <c r="C489" s="101"/>
      <c r="D489" s="101"/>
    </row>
    <row r="490" spans="1:4" ht="12.75">
      <c r="A490" s="101"/>
      <c r="B490" s="104"/>
      <c r="C490" s="101"/>
      <c r="D490" s="101"/>
    </row>
    <row r="491" spans="1:4" ht="12.75">
      <c r="A491" s="101"/>
      <c r="B491" s="104"/>
      <c r="C491" s="101"/>
      <c r="D491" s="101"/>
    </row>
    <row r="492" spans="1:4" ht="12.75">
      <c r="A492" s="101"/>
      <c r="B492" s="104"/>
      <c r="C492" s="101"/>
      <c r="D492" s="101"/>
    </row>
    <row r="493" spans="1:4" ht="12.75">
      <c r="A493" s="101"/>
      <c r="B493" s="104"/>
      <c r="C493" s="101"/>
      <c r="D493" s="101"/>
    </row>
    <row r="494" spans="1:4" ht="12.75">
      <c r="A494" s="101"/>
      <c r="B494" s="104"/>
      <c r="C494" s="101"/>
      <c r="D494" s="101"/>
    </row>
    <row r="495" spans="1:4" ht="12.75">
      <c r="A495" s="101"/>
      <c r="B495" s="104"/>
      <c r="C495" s="101"/>
      <c r="D495" s="101"/>
    </row>
    <row r="496" spans="1:4" ht="12.75">
      <c r="A496" s="101"/>
      <c r="B496" s="104"/>
      <c r="C496" s="101"/>
      <c r="D496" s="101"/>
    </row>
    <row r="497" spans="1:4" ht="12.75">
      <c r="A497" s="101"/>
      <c r="B497" s="104"/>
      <c r="C497" s="101"/>
      <c r="D497" s="101"/>
    </row>
    <row r="498" spans="1:4" ht="12.75">
      <c r="A498" s="101"/>
      <c r="B498" s="104"/>
      <c r="C498" s="101"/>
      <c r="D498" s="101"/>
    </row>
    <row r="499" spans="1:4" ht="12.75">
      <c r="A499" s="101"/>
      <c r="B499" s="104"/>
      <c r="C499" s="101"/>
      <c r="D499" s="101"/>
    </row>
    <row r="500" spans="1:4" ht="12.75">
      <c r="A500" s="101"/>
      <c r="B500" s="104"/>
      <c r="C500" s="101"/>
      <c r="D500" s="101"/>
    </row>
    <row r="501" spans="1:4" ht="12.75">
      <c r="A501" s="101"/>
      <c r="B501" s="104"/>
      <c r="C501" s="101"/>
      <c r="D501" s="101"/>
    </row>
    <row r="502" spans="1:4" ht="12.75">
      <c r="A502" s="101"/>
      <c r="B502" s="104"/>
      <c r="C502" s="101"/>
      <c r="D502" s="101"/>
    </row>
    <row r="503" spans="1:4" ht="12.75">
      <c r="A503" s="101"/>
      <c r="B503" s="104"/>
      <c r="C503" s="101"/>
      <c r="D503" s="101"/>
    </row>
    <row r="504" spans="1:4" ht="12.75">
      <c r="A504" s="101"/>
      <c r="B504" s="104"/>
      <c r="C504" s="101"/>
      <c r="D504" s="101"/>
    </row>
    <row r="505" spans="1:4" ht="12.75">
      <c r="A505" s="101"/>
      <c r="B505" s="104"/>
      <c r="C505" s="101"/>
      <c r="D505" s="101"/>
    </row>
    <row r="506" spans="1:4" ht="12.75">
      <c r="A506" s="101"/>
      <c r="B506" s="104"/>
      <c r="C506" s="101"/>
      <c r="D506" s="101"/>
    </row>
    <row r="507" spans="1:4" ht="12.75">
      <c r="A507" s="101"/>
      <c r="B507" s="104"/>
      <c r="C507" s="101"/>
      <c r="D507" s="101"/>
    </row>
    <row r="508" spans="1:4" ht="12.75">
      <c r="A508" s="101"/>
      <c r="B508" s="104"/>
      <c r="C508" s="101"/>
      <c r="D508" s="101"/>
    </row>
    <row r="509" spans="1:4" ht="12.75">
      <c r="A509" s="101"/>
      <c r="B509" s="104"/>
      <c r="C509" s="101"/>
      <c r="D509" s="101"/>
    </row>
    <row r="510" spans="1:4" ht="12.75">
      <c r="A510" s="101"/>
      <c r="B510" s="104"/>
      <c r="C510" s="101"/>
      <c r="D510" s="101"/>
    </row>
    <row r="511" spans="1:4" ht="12.75">
      <c r="A511" s="101"/>
      <c r="B511" s="104"/>
      <c r="C511" s="101"/>
      <c r="D511" s="101"/>
    </row>
    <row r="512" spans="1:4" ht="12.75">
      <c r="A512" s="101"/>
      <c r="B512" s="104"/>
      <c r="C512" s="101"/>
      <c r="D512" s="101"/>
    </row>
    <row r="513" spans="1:4" ht="12.75">
      <c r="A513" s="101"/>
      <c r="B513" s="104"/>
      <c r="C513" s="101"/>
      <c r="D513" s="101"/>
    </row>
    <row r="514" spans="1:4" ht="12.75">
      <c r="A514" s="101"/>
      <c r="B514" s="104"/>
      <c r="C514" s="101"/>
      <c r="D514" s="101"/>
    </row>
    <row r="515" spans="1:4" ht="12.75">
      <c r="A515" s="101"/>
      <c r="B515" s="104"/>
      <c r="C515" s="101"/>
      <c r="D515" s="101"/>
    </row>
    <row r="516" spans="1:4" ht="12.75">
      <c r="A516" s="101"/>
      <c r="B516" s="104"/>
      <c r="C516" s="101"/>
      <c r="D516" s="101"/>
    </row>
    <row r="517" spans="1:4" ht="12.75">
      <c r="A517" s="101"/>
      <c r="B517" s="104"/>
      <c r="C517" s="101"/>
      <c r="D517" s="101"/>
    </row>
    <row r="518" spans="1:4" ht="12.75">
      <c r="A518" s="101"/>
      <c r="B518" s="104"/>
      <c r="C518" s="101"/>
      <c r="D518" s="101"/>
    </row>
    <row r="519" spans="1:4" ht="12.75">
      <c r="A519" s="101"/>
      <c r="B519" s="104"/>
      <c r="C519" s="134"/>
      <c r="D519" s="101"/>
    </row>
    <row r="520" spans="1:4" ht="12.75">
      <c r="A520" s="101"/>
      <c r="B520" s="104"/>
      <c r="C520" s="134"/>
      <c r="D520" s="103"/>
    </row>
    <row r="521" spans="1:4" ht="15.75">
      <c r="A521" s="101"/>
      <c r="B521" s="104"/>
      <c r="C521" s="640"/>
      <c r="D521" s="521"/>
    </row>
    <row r="522" spans="1:4" ht="12.75">
      <c r="A522" s="101"/>
      <c r="B522" s="104"/>
      <c r="C522" s="641"/>
      <c r="D522" s="528"/>
    </row>
    <row r="523" spans="1:4" ht="12.75">
      <c r="A523" s="101"/>
      <c r="B523" s="104"/>
      <c r="C523" s="641"/>
      <c r="D523" s="528"/>
    </row>
    <row r="524" spans="1:4" ht="15.75">
      <c r="A524" s="135"/>
      <c r="B524" s="129"/>
      <c r="C524" s="642"/>
      <c r="D524" s="643"/>
    </row>
    <row r="525" spans="1:4" ht="15.75">
      <c r="A525" s="135"/>
      <c r="B525" s="129"/>
      <c r="C525" s="642"/>
      <c r="D525" s="643"/>
    </row>
    <row r="526" spans="1:4" ht="15.75">
      <c r="A526" s="135"/>
      <c r="B526" s="129"/>
      <c r="C526" s="642"/>
      <c r="D526" s="643"/>
    </row>
    <row r="527" spans="1:4" ht="15.75">
      <c r="A527" s="135"/>
      <c r="B527" s="129"/>
      <c r="C527" s="642"/>
      <c r="D527" s="643"/>
    </row>
    <row r="528" spans="1:4" ht="15.75">
      <c r="A528" s="135"/>
      <c r="B528" s="129"/>
      <c r="C528" s="642"/>
      <c r="D528" s="643"/>
    </row>
    <row r="529" spans="1:4" ht="15.75">
      <c r="A529" s="135"/>
      <c r="B529" s="129"/>
      <c r="C529" s="642"/>
      <c r="D529" s="644"/>
    </row>
    <row r="530" spans="1:4" ht="15.75">
      <c r="A530" s="135"/>
      <c r="B530" s="129"/>
      <c r="C530" s="645"/>
      <c r="D530" s="644"/>
    </row>
    <row r="531" spans="1:4" ht="15.75">
      <c r="A531" s="135"/>
      <c r="B531" s="129"/>
      <c r="C531" s="109"/>
      <c r="D531" s="646"/>
    </row>
    <row r="532" spans="1:4" ht="15.75">
      <c r="A532" s="135"/>
      <c r="B532" s="129"/>
      <c r="C532" s="109"/>
      <c r="D532" s="646"/>
    </row>
    <row r="533" spans="1:4" ht="15.75">
      <c r="A533" s="135"/>
      <c r="B533" s="129"/>
      <c r="C533" s="109"/>
      <c r="D533" s="646"/>
    </row>
    <row r="534" spans="1:4" ht="15.75">
      <c r="A534" s="135"/>
      <c r="B534" s="129"/>
      <c r="C534" s="109"/>
      <c r="D534" s="646"/>
    </row>
    <row r="535" spans="1:4" ht="15.75">
      <c r="A535" s="135"/>
      <c r="B535" s="129"/>
      <c r="C535" s="109"/>
      <c r="D535" s="646"/>
    </row>
    <row r="536" spans="1:4" ht="15.75">
      <c r="A536" s="135"/>
      <c r="B536" s="129"/>
      <c r="C536" s="109"/>
      <c r="D536" s="646"/>
    </row>
    <row r="537" spans="1:4" ht="15.75">
      <c r="A537" s="135"/>
      <c r="B537" s="129"/>
      <c r="C537" s="109"/>
      <c r="D537" s="646"/>
    </row>
    <row r="538" spans="1:4" ht="15.75">
      <c r="A538" s="135"/>
      <c r="B538" s="129"/>
      <c r="C538" s="109"/>
      <c r="D538" s="646"/>
    </row>
    <row r="539" spans="1:4" ht="15.75">
      <c r="A539" s="135"/>
      <c r="B539" s="129"/>
      <c r="C539" s="109"/>
      <c r="D539" s="646"/>
    </row>
    <row r="540" spans="1:4" ht="15.75">
      <c r="A540" s="135"/>
      <c r="B540" s="129"/>
      <c r="C540" s="109"/>
      <c r="D540" s="647"/>
    </row>
    <row r="541" spans="1:4" ht="15.75">
      <c r="A541" s="135"/>
      <c r="B541" s="129"/>
      <c r="C541" s="642"/>
      <c r="D541" s="528"/>
    </row>
    <row r="542" spans="1:4" ht="15.75">
      <c r="A542" s="135"/>
      <c r="B542" s="129"/>
      <c r="C542" s="119"/>
      <c r="D542" s="646"/>
    </row>
    <row r="543" spans="1:4" ht="15.75">
      <c r="A543" s="135"/>
      <c r="B543" s="129"/>
      <c r="C543" s="119"/>
      <c r="D543" s="646"/>
    </row>
    <row r="544" spans="1:4" ht="15.75">
      <c r="A544" s="135"/>
      <c r="B544" s="129"/>
      <c r="C544" s="109"/>
      <c r="D544" s="646"/>
    </row>
    <row r="545" spans="1:4" ht="15.75">
      <c r="A545" s="135"/>
      <c r="B545" s="129"/>
      <c r="C545" s="109"/>
      <c r="D545" s="646"/>
    </row>
    <row r="546" spans="1:4" ht="15.75">
      <c r="A546" s="135"/>
      <c r="B546" s="129"/>
      <c r="C546" s="109"/>
      <c r="D546" s="646"/>
    </row>
    <row r="547" spans="1:4" ht="15.75">
      <c r="A547" s="135"/>
      <c r="B547" s="129"/>
      <c r="C547" s="642"/>
      <c r="D547" s="643"/>
    </row>
    <row r="548" spans="1:4" ht="15.75">
      <c r="A548" s="135"/>
      <c r="B548" s="129"/>
      <c r="C548" s="109"/>
      <c r="D548" s="647"/>
    </row>
    <row r="549" spans="1:4" ht="15.75">
      <c r="A549" s="135"/>
      <c r="B549" s="129"/>
      <c r="C549" s="642"/>
      <c r="D549" s="648"/>
    </row>
    <row r="550" spans="1:4" ht="11.25" customHeight="1">
      <c r="A550" s="135"/>
      <c r="B550" s="129"/>
      <c r="C550" s="642"/>
      <c r="D550" s="648"/>
    </row>
    <row r="551" spans="1:4" ht="15.75">
      <c r="A551" s="135"/>
      <c r="B551" s="129"/>
      <c r="C551" s="642"/>
      <c r="D551" s="648"/>
    </row>
    <row r="552" spans="1:4" ht="15.75">
      <c r="A552" s="135"/>
      <c r="B552" s="129"/>
      <c r="C552" s="642"/>
      <c r="D552" s="648"/>
    </row>
    <row r="553" spans="1:4" ht="15.75">
      <c r="A553" s="135"/>
      <c r="B553" s="129"/>
      <c r="C553" s="642"/>
      <c r="D553" s="648"/>
    </row>
    <row r="554" spans="1:4" ht="15.75">
      <c r="A554" s="135"/>
      <c r="B554" s="129"/>
      <c r="C554" s="642"/>
      <c r="D554" s="647"/>
    </row>
    <row r="555" spans="1:4" ht="15.75">
      <c r="A555" s="135"/>
      <c r="B555" s="129"/>
      <c r="C555" s="642"/>
      <c r="D555" s="643"/>
    </row>
    <row r="556" spans="1:4" ht="15.75">
      <c r="A556" s="135"/>
      <c r="B556" s="129"/>
      <c r="C556" s="642"/>
      <c r="D556" s="643"/>
    </row>
    <row r="557" spans="1:4" ht="15.75">
      <c r="A557" s="135"/>
      <c r="B557" s="129"/>
      <c r="C557" s="642"/>
      <c r="D557" s="643"/>
    </row>
    <row r="558" spans="1:4" ht="15.75">
      <c r="A558" s="135"/>
      <c r="B558" s="129"/>
      <c r="C558" s="642"/>
      <c r="D558" s="356"/>
    </row>
    <row r="559" spans="1:4" ht="15.75">
      <c r="A559" s="135"/>
      <c r="B559" s="129"/>
      <c r="C559" s="399"/>
      <c r="D559" s="323"/>
    </row>
    <row r="560" spans="1:4" ht="15.75">
      <c r="A560" s="135"/>
      <c r="B560" s="129"/>
      <c r="C560" s="399"/>
      <c r="D560" s="323"/>
    </row>
    <row r="561" spans="1:4" ht="15.75">
      <c r="A561" s="135"/>
      <c r="B561" s="129"/>
      <c r="C561" s="642"/>
      <c r="D561" s="643"/>
    </row>
    <row r="562" spans="1:4" ht="12.75">
      <c r="A562" s="101"/>
      <c r="B562" s="104"/>
      <c r="C562" s="641"/>
      <c r="D562" s="528"/>
    </row>
    <row r="563" spans="1:4" ht="12.75">
      <c r="A563" s="101"/>
      <c r="B563" s="104"/>
      <c r="C563" s="641"/>
      <c r="D563" s="528"/>
    </row>
    <row r="564" spans="1:4" ht="12.75">
      <c r="A564" s="101"/>
      <c r="B564" s="104"/>
      <c r="C564" s="645"/>
      <c r="D564" s="643"/>
    </row>
    <row r="565" spans="1:4" ht="12.75">
      <c r="A565" s="101"/>
      <c r="B565" s="104"/>
      <c r="C565" s="649"/>
      <c r="D565" s="647"/>
    </row>
    <row r="566" spans="1:4" ht="12.75">
      <c r="A566" s="101"/>
      <c r="B566" s="104"/>
      <c r="C566" s="649"/>
      <c r="D566" s="647"/>
    </row>
    <row r="567" spans="1:4" ht="12.75">
      <c r="A567" s="101"/>
      <c r="B567" s="104"/>
      <c r="C567" s="649"/>
      <c r="D567" s="647"/>
    </row>
    <row r="568" spans="1:4" ht="12.75">
      <c r="A568" s="101"/>
      <c r="B568" s="104"/>
      <c r="C568" s="649"/>
      <c r="D568" s="647"/>
    </row>
    <row r="569" spans="1:4" ht="12.75">
      <c r="A569" s="101"/>
      <c r="B569" s="104"/>
      <c r="C569" s="649"/>
      <c r="D569" s="647"/>
    </row>
    <row r="570" spans="1:4" ht="12.75">
      <c r="A570" s="101"/>
      <c r="B570" s="104"/>
      <c r="C570" s="649"/>
      <c r="D570" s="647"/>
    </row>
    <row r="571" spans="1:4" ht="12.75">
      <c r="A571" s="101"/>
      <c r="B571" s="104"/>
      <c r="C571" s="405"/>
      <c r="D571" s="647"/>
    </row>
    <row r="572" spans="1:4" ht="12.75">
      <c r="A572" s="101"/>
      <c r="B572" s="104"/>
      <c r="C572" s="405"/>
      <c r="D572" s="647"/>
    </row>
    <row r="573" spans="1:4" ht="12.75">
      <c r="A573" s="101"/>
      <c r="B573" s="104"/>
      <c r="C573" s="405"/>
      <c r="D573" s="647"/>
    </row>
    <row r="574" spans="1:4" ht="12.75">
      <c r="A574" s="101"/>
      <c r="B574" s="104"/>
      <c r="C574" s="405"/>
      <c r="D574" s="647"/>
    </row>
    <row r="575" spans="1:4" ht="12.75">
      <c r="A575" s="101"/>
      <c r="B575" s="104"/>
      <c r="C575" s="405"/>
      <c r="D575" s="647"/>
    </row>
    <row r="576" spans="1:4" ht="12.75">
      <c r="A576" s="101"/>
      <c r="B576" s="104"/>
      <c r="C576" s="405"/>
      <c r="D576" s="647"/>
    </row>
    <row r="577" spans="1:4" ht="12.75">
      <c r="A577" s="101"/>
      <c r="B577" s="104"/>
      <c r="C577" s="650"/>
      <c r="D577" s="647"/>
    </row>
    <row r="578" spans="1:4" ht="12.75">
      <c r="A578" s="101"/>
      <c r="B578" s="104"/>
      <c r="C578" s="405"/>
      <c r="D578" s="651"/>
    </row>
    <row r="579" spans="1:4" ht="12.75">
      <c r="A579" s="101"/>
      <c r="B579" s="104"/>
      <c r="C579" s="122"/>
      <c r="D579" s="651"/>
    </row>
    <row r="580" spans="1:4" ht="12.75">
      <c r="A580" s="101"/>
      <c r="B580" s="104"/>
      <c r="C580" s="645"/>
      <c r="D580" s="643"/>
    </row>
    <row r="581" spans="1:4" ht="12.75">
      <c r="A581" s="101"/>
      <c r="B581" s="104"/>
      <c r="C581" s="122"/>
      <c r="D581" s="651"/>
    </row>
    <row r="582" spans="1:4" ht="12.75">
      <c r="A582" s="101"/>
      <c r="B582" s="104"/>
      <c r="C582" s="405"/>
      <c r="D582" s="651"/>
    </row>
    <row r="583" spans="1:4" ht="12.75">
      <c r="A583" s="101"/>
      <c r="B583" s="104"/>
      <c r="C583" s="405"/>
      <c r="D583" s="647"/>
    </row>
    <row r="584" spans="1:4" ht="12.75">
      <c r="A584" s="101"/>
      <c r="B584" s="104"/>
      <c r="C584" s="405"/>
      <c r="D584" s="647"/>
    </row>
    <row r="585" spans="1:4" ht="12.75">
      <c r="A585" s="101"/>
      <c r="B585" s="104"/>
      <c r="C585" s="405"/>
      <c r="D585" s="651"/>
    </row>
    <row r="586" spans="1:4" ht="12.75">
      <c r="A586" s="101"/>
      <c r="B586" s="104"/>
      <c r="C586" s="405"/>
      <c r="D586" s="647"/>
    </row>
    <row r="587" spans="1:4" ht="12.75">
      <c r="A587" s="101"/>
      <c r="B587" s="104"/>
      <c r="C587" s="405"/>
      <c r="D587" s="651"/>
    </row>
    <row r="588" spans="1:4" ht="12.75">
      <c r="A588" s="101"/>
      <c r="B588" s="104"/>
      <c r="C588" s="405"/>
      <c r="D588" s="647"/>
    </row>
    <row r="589" spans="1:4" ht="12.75">
      <c r="A589" s="101"/>
      <c r="B589" s="104"/>
      <c r="C589" s="101"/>
      <c r="D589" s="101"/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showGridLines="0" zoomScale="75" zoomScaleNormal="75" workbookViewId="0" topLeftCell="A1">
      <selection activeCell="D21" sqref="A1:D21"/>
    </sheetView>
  </sheetViews>
  <sheetFormatPr defaultColWidth="9.00390625" defaultRowHeight="12.75"/>
  <cols>
    <col min="1" max="1" width="7.125" style="60" customWidth="1"/>
    <col min="2" max="2" width="9.125" style="60" customWidth="1"/>
    <col min="3" max="3" width="40.00390625" style="60" customWidth="1"/>
    <col min="4" max="4" width="19.75390625" style="60" customWidth="1"/>
    <col min="5" max="5" width="20.125" style="60" customWidth="1"/>
    <col min="6" max="16384" width="9.125" style="60" customWidth="1"/>
  </cols>
  <sheetData>
    <row r="1" spans="4:6" ht="56.25">
      <c r="D1" s="244" t="s">
        <v>90</v>
      </c>
      <c r="E1" s="244"/>
      <c r="F1" s="56"/>
    </row>
    <row r="2" ht="12.75">
      <c r="E2" s="79"/>
    </row>
    <row r="4" ht="12.75">
      <c r="B4" s="56" t="s">
        <v>438</v>
      </c>
    </row>
    <row r="5" ht="12.75">
      <c r="B5" s="60" t="s">
        <v>8</v>
      </c>
    </row>
    <row r="6" ht="13.5" thickBot="1"/>
    <row r="7" spans="2:4" ht="12.75">
      <c r="B7" s="412"/>
      <c r="C7" s="462"/>
      <c r="D7" s="168"/>
    </row>
    <row r="8" spans="2:4" ht="12.75">
      <c r="B8" s="460" t="s">
        <v>412</v>
      </c>
      <c r="C8" s="169" t="s">
        <v>9</v>
      </c>
      <c r="D8" s="466" t="s">
        <v>10</v>
      </c>
    </row>
    <row r="9" spans="2:4" ht="13.5" thickBot="1">
      <c r="B9" s="461"/>
      <c r="C9" s="467"/>
      <c r="D9" s="468"/>
    </row>
    <row r="10" spans="2:4" ht="25.5" customHeight="1" thickBot="1">
      <c r="B10" s="465"/>
      <c r="C10" s="653" t="s">
        <v>401</v>
      </c>
      <c r="D10" s="472">
        <f>SUM(D11,D12)</f>
        <v>14695600</v>
      </c>
    </row>
    <row r="11" spans="2:4" s="595" customFormat="1" ht="24.75" thickBot="1">
      <c r="B11" s="592">
        <v>952</v>
      </c>
      <c r="C11" s="593" t="s">
        <v>385</v>
      </c>
      <c r="D11" s="594">
        <v>13245600</v>
      </c>
    </row>
    <row r="12" spans="2:4" s="595" customFormat="1" ht="24.75" thickBot="1">
      <c r="B12" s="592">
        <v>955</v>
      </c>
      <c r="C12" s="593" t="s">
        <v>386</v>
      </c>
      <c r="D12" s="594">
        <v>1450000</v>
      </c>
    </row>
    <row r="16" ht="13.5" thickBot="1"/>
    <row r="17" spans="2:4" ht="12.75">
      <c r="B17" s="462"/>
      <c r="C17" s="469"/>
      <c r="D17" s="462"/>
    </row>
    <row r="18" spans="2:4" ht="12.75">
      <c r="B18" s="463" t="s">
        <v>412</v>
      </c>
      <c r="C18" s="14" t="s">
        <v>9</v>
      </c>
      <c r="D18" s="463" t="s">
        <v>10</v>
      </c>
    </row>
    <row r="19" spans="2:4" ht="13.5" thickBot="1">
      <c r="B19" s="464"/>
      <c r="C19" s="470"/>
      <c r="D19" s="464"/>
    </row>
    <row r="20" spans="2:4" ht="23.25" customHeight="1" thickBot="1">
      <c r="B20" s="459"/>
      <c r="C20" s="622" t="s">
        <v>418</v>
      </c>
      <c r="D20" s="473">
        <f>SUM(D21)</f>
        <v>2176436</v>
      </c>
    </row>
    <row r="21" spans="2:4" s="595" customFormat="1" ht="24.75" thickBot="1">
      <c r="B21" s="596">
        <v>992</v>
      </c>
      <c r="C21" s="597" t="s">
        <v>387</v>
      </c>
      <c r="D21" s="598">
        <v>2176436</v>
      </c>
    </row>
    <row r="22" ht="12.75">
      <c r="C22" s="471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42"/>
  <sheetViews>
    <sheetView view="pageBreakPreview" zoomScale="60" zoomScaleNormal="75" workbookViewId="0" topLeftCell="C1">
      <selection activeCell="AI6" sqref="AI6"/>
    </sheetView>
  </sheetViews>
  <sheetFormatPr defaultColWidth="9.00390625" defaultRowHeight="12.75"/>
  <cols>
    <col min="1" max="1" width="5.375" style="656" customWidth="1"/>
    <col min="2" max="2" width="42.00390625" style="656" customWidth="1"/>
    <col min="3" max="3" width="11.00390625" style="656" customWidth="1"/>
    <col min="4" max="4" width="16.00390625" style="657" customWidth="1"/>
    <col min="5" max="5" width="16.625" style="657" customWidth="1"/>
    <col min="6" max="6" width="0.2421875" style="657" hidden="1" customWidth="1"/>
    <col min="7" max="7" width="0.12890625" style="657" hidden="1" customWidth="1"/>
    <col min="8" max="8" width="6.25390625" style="658" customWidth="1"/>
    <col min="9" max="9" width="6.25390625" style="657" customWidth="1"/>
    <col min="10" max="10" width="6.25390625" style="659" customWidth="1"/>
    <col min="11" max="11" width="6.25390625" style="660" customWidth="1"/>
    <col min="12" max="12" width="6.25390625" style="661" customWidth="1"/>
    <col min="13" max="15" width="6.25390625" style="660" customWidth="1"/>
    <col min="16" max="16" width="6.25390625" style="661" customWidth="1"/>
    <col min="17" max="19" width="6.25390625" style="660" customWidth="1"/>
    <col min="20" max="20" width="6.25390625" style="661" customWidth="1"/>
    <col min="21" max="23" width="6.25390625" style="660" customWidth="1"/>
    <col min="24" max="24" width="6.25390625" style="661" customWidth="1"/>
    <col min="25" max="27" width="6.25390625" style="660" customWidth="1"/>
    <col min="28" max="28" width="6.25390625" style="661" customWidth="1"/>
    <col min="29" max="31" width="6.25390625" style="660" customWidth="1"/>
    <col min="32" max="32" width="13.875" style="661" customWidth="1"/>
    <col min="33" max="35" width="6.25390625" style="662" customWidth="1"/>
    <col min="36" max="36" width="18.125" style="662" hidden="1" customWidth="1"/>
    <col min="37" max="37" width="18.75390625" style="662" hidden="1" customWidth="1"/>
    <col min="38" max="38" width="15.25390625" style="0" hidden="1" customWidth="1"/>
    <col min="39" max="39" width="19.375" style="0" hidden="1" customWidth="1"/>
  </cols>
  <sheetData>
    <row r="2" ht="38.25" customHeight="1"/>
    <row r="3" spans="2:19" ht="21.75" customHeight="1" thickBot="1"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</row>
    <row r="4" spans="1:35" s="667" customFormat="1" ht="24.75" customHeight="1">
      <c r="A4" s="715" t="s">
        <v>38</v>
      </c>
      <c r="B4" s="717" t="s">
        <v>39</v>
      </c>
      <c r="C4" s="719" t="s">
        <v>40</v>
      </c>
      <c r="D4" s="721" t="s">
        <v>41</v>
      </c>
      <c r="E4" s="723" t="s">
        <v>42</v>
      </c>
      <c r="F4" s="654"/>
      <c r="G4" s="655"/>
      <c r="H4" s="725">
        <v>2006</v>
      </c>
      <c r="I4" s="726"/>
      <c r="J4" s="726"/>
      <c r="K4" s="727"/>
      <c r="L4" s="725">
        <v>2007</v>
      </c>
      <c r="M4" s="726"/>
      <c r="N4" s="726"/>
      <c r="O4" s="727"/>
      <c r="P4" s="725">
        <v>2008</v>
      </c>
      <c r="Q4" s="726"/>
      <c r="R4" s="726"/>
      <c r="S4" s="727"/>
      <c r="T4" s="725">
        <v>2009</v>
      </c>
      <c r="U4" s="726"/>
      <c r="V4" s="726"/>
      <c r="W4" s="727"/>
      <c r="X4" s="725">
        <v>2010</v>
      </c>
      <c r="Y4" s="726"/>
      <c r="Z4" s="726"/>
      <c r="AA4" s="727"/>
      <c r="AB4" s="725">
        <v>2011</v>
      </c>
      <c r="AC4" s="726"/>
      <c r="AD4" s="726"/>
      <c r="AE4" s="730"/>
      <c r="AF4" s="665"/>
      <c r="AG4" s="665"/>
      <c r="AH4" s="666"/>
      <c r="AI4" s="666"/>
    </row>
    <row r="5" spans="1:33" s="667" customFormat="1" ht="78" customHeight="1">
      <c r="A5" s="716"/>
      <c r="B5" s="718"/>
      <c r="C5" s="720"/>
      <c r="D5" s="722"/>
      <c r="E5" s="724"/>
      <c r="F5" s="668">
        <v>3</v>
      </c>
      <c r="G5" s="668">
        <v>4</v>
      </c>
      <c r="H5" s="669" t="s">
        <v>43</v>
      </c>
      <c r="I5" s="670" t="s">
        <v>44</v>
      </c>
      <c r="J5" s="670" t="s">
        <v>45</v>
      </c>
      <c r="K5" s="670" t="s">
        <v>46</v>
      </c>
      <c r="L5" s="669" t="s">
        <v>43</v>
      </c>
      <c r="M5" s="670" t="s">
        <v>44</v>
      </c>
      <c r="N5" s="670" t="s">
        <v>45</v>
      </c>
      <c r="O5" s="670" t="s">
        <v>46</v>
      </c>
      <c r="P5" s="669" t="s">
        <v>43</v>
      </c>
      <c r="Q5" s="670" t="s">
        <v>44</v>
      </c>
      <c r="R5" s="670" t="s">
        <v>45</v>
      </c>
      <c r="S5" s="670" t="s">
        <v>46</v>
      </c>
      <c r="T5" s="669" t="s">
        <v>43</v>
      </c>
      <c r="U5" s="670" t="s">
        <v>44</v>
      </c>
      <c r="V5" s="670" t="s">
        <v>45</v>
      </c>
      <c r="W5" s="670" t="s">
        <v>46</v>
      </c>
      <c r="X5" s="669" t="s">
        <v>43</v>
      </c>
      <c r="Y5" s="670" t="s">
        <v>44</v>
      </c>
      <c r="Z5" s="670" t="s">
        <v>45</v>
      </c>
      <c r="AA5" s="670" t="s">
        <v>46</v>
      </c>
      <c r="AB5" s="669" t="s">
        <v>43</v>
      </c>
      <c r="AC5" s="670" t="s">
        <v>44</v>
      </c>
      <c r="AD5" s="670" t="s">
        <v>45</v>
      </c>
      <c r="AE5" s="671" t="s">
        <v>46</v>
      </c>
      <c r="AF5" s="672"/>
      <c r="AG5" s="672"/>
    </row>
    <row r="6" spans="1:33" s="681" customFormat="1" ht="78.75" customHeight="1">
      <c r="A6" s="673">
        <v>1</v>
      </c>
      <c r="B6" s="674" t="s">
        <v>47</v>
      </c>
      <c r="C6" s="675" t="s">
        <v>48</v>
      </c>
      <c r="D6" s="676">
        <f aca="true" t="shared" si="0" ref="D6:D13">SUM(H6,L6,P6,T6,X6,AB6,)</f>
        <v>24906000</v>
      </c>
      <c r="E6" s="676">
        <v>1619717</v>
      </c>
      <c r="F6" s="677"/>
      <c r="G6" s="677"/>
      <c r="H6" s="678">
        <f>SUM(I6:K6)</f>
        <v>9550000</v>
      </c>
      <c r="I6" s="679">
        <v>2250000</v>
      </c>
      <c r="J6" s="679">
        <v>7300000</v>
      </c>
      <c r="K6" s="679">
        <v>0</v>
      </c>
      <c r="L6" s="678">
        <f>SUM(M6:O6)</f>
        <v>11641000</v>
      </c>
      <c r="M6" s="679">
        <v>3191000</v>
      </c>
      <c r="N6" s="679">
        <v>7750000</v>
      </c>
      <c r="O6" s="679">
        <v>700000</v>
      </c>
      <c r="P6" s="678">
        <f>SUM(Q6:S6)</f>
        <v>3715000</v>
      </c>
      <c r="Q6" s="679">
        <v>950000</v>
      </c>
      <c r="R6" s="679">
        <v>1865000</v>
      </c>
      <c r="S6" s="679">
        <v>900000</v>
      </c>
      <c r="T6" s="678">
        <f>SUM(U6:W6)</f>
        <v>0</v>
      </c>
      <c r="U6" s="679">
        <v>0</v>
      </c>
      <c r="V6" s="679">
        <v>0</v>
      </c>
      <c r="W6" s="679">
        <v>0</v>
      </c>
      <c r="X6" s="678">
        <f>SUM(Y6:AA6)</f>
        <v>0</v>
      </c>
      <c r="Y6" s="679">
        <v>0</v>
      </c>
      <c r="Z6" s="679">
        <v>0</v>
      </c>
      <c r="AA6" s="679">
        <v>0</v>
      </c>
      <c r="AB6" s="678">
        <f>SUM(AC6:AE6)</f>
        <v>0</v>
      </c>
      <c r="AC6" s="679">
        <v>0</v>
      </c>
      <c r="AD6" s="679">
        <v>0</v>
      </c>
      <c r="AE6" s="679">
        <v>0</v>
      </c>
      <c r="AF6" s="680"/>
      <c r="AG6" s="680"/>
    </row>
    <row r="7" spans="1:33" s="686" customFormat="1" ht="90" customHeight="1">
      <c r="A7" s="682">
        <v>2</v>
      </c>
      <c r="B7" s="683" t="s">
        <v>49</v>
      </c>
      <c r="C7" s="684" t="s">
        <v>48</v>
      </c>
      <c r="D7" s="676">
        <f t="shared" si="0"/>
        <v>11562690</v>
      </c>
      <c r="E7" s="676">
        <v>237548</v>
      </c>
      <c r="F7" s="685"/>
      <c r="G7" s="685"/>
      <c r="H7" s="678">
        <f>SUM(I7:K7)</f>
        <v>0</v>
      </c>
      <c r="I7" s="679">
        <v>0</v>
      </c>
      <c r="J7" s="679">
        <v>0</v>
      </c>
      <c r="K7" s="679">
        <v>0</v>
      </c>
      <c r="L7" s="678">
        <f>SUM(M7:O7)</f>
        <v>8907560</v>
      </c>
      <c r="M7" s="679">
        <v>2315165</v>
      </c>
      <c r="N7" s="679">
        <v>6592395</v>
      </c>
      <c r="O7" s="679">
        <v>0</v>
      </c>
      <c r="P7" s="678">
        <f>SUM(Q7:S7)</f>
        <v>2655130</v>
      </c>
      <c r="Q7" s="679">
        <v>740235</v>
      </c>
      <c r="R7" s="679">
        <v>1914895</v>
      </c>
      <c r="S7" s="679">
        <v>0</v>
      </c>
      <c r="T7" s="678">
        <f aca="true" t="shared" si="1" ref="T7:T31">SUM(U7:W7)</f>
        <v>0</v>
      </c>
      <c r="U7" s="679">
        <v>0</v>
      </c>
      <c r="V7" s="679">
        <v>0</v>
      </c>
      <c r="W7" s="679">
        <v>0</v>
      </c>
      <c r="X7" s="678">
        <f aca="true" t="shared" si="2" ref="X7:X31">SUM(Y7:AA7)</f>
        <v>0</v>
      </c>
      <c r="Y7" s="679">
        <v>0</v>
      </c>
      <c r="Z7" s="679">
        <v>0</v>
      </c>
      <c r="AA7" s="679">
        <v>0</v>
      </c>
      <c r="AB7" s="678">
        <f aca="true" t="shared" si="3" ref="AB7:AB31">SUM(AC7:AE7)</f>
        <v>0</v>
      </c>
      <c r="AC7" s="679">
        <v>0</v>
      </c>
      <c r="AD7" s="679">
        <v>0</v>
      </c>
      <c r="AE7" s="679">
        <v>0</v>
      </c>
      <c r="AF7" s="662"/>
      <c r="AG7" s="662"/>
    </row>
    <row r="8" spans="1:37" ht="68.25" customHeight="1">
      <c r="A8" s="682">
        <v>3</v>
      </c>
      <c r="B8" s="687" t="s">
        <v>50</v>
      </c>
      <c r="C8" s="688" t="s">
        <v>51</v>
      </c>
      <c r="D8" s="676">
        <f t="shared" si="0"/>
        <v>4550000</v>
      </c>
      <c r="E8" s="676">
        <v>100000</v>
      </c>
      <c r="F8" s="689"/>
      <c r="G8" s="689"/>
      <c r="H8" s="678">
        <f>SUM(I8:K8)</f>
        <v>50000</v>
      </c>
      <c r="I8" s="690">
        <v>50000</v>
      </c>
      <c r="J8" s="690">
        <v>0</v>
      </c>
      <c r="K8" s="690">
        <v>0</v>
      </c>
      <c r="L8" s="678">
        <f aca="true" t="shared" si="4" ref="L8:L31">SUM(M8:O8)</f>
        <v>900000</v>
      </c>
      <c r="M8" s="691">
        <v>0</v>
      </c>
      <c r="N8" s="691">
        <v>900000</v>
      </c>
      <c r="O8" s="691">
        <v>0</v>
      </c>
      <c r="P8" s="678">
        <f aca="true" t="shared" si="5" ref="P8:P31">SUM(Q8:S8)</f>
        <v>900000</v>
      </c>
      <c r="Q8" s="690">
        <v>0</v>
      </c>
      <c r="R8" s="690">
        <v>900000</v>
      </c>
      <c r="S8" s="690">
        <v>0</v>
      </c>
      <c r="T8" s="678">
        <f t="shared" si="1"/>
        <v>900000</v>
      </c>
      <c r="U8" s="691">
        <v>0</v>
      </c>
      <c r="V8" s="691">
        <v>900000</v>
      </c>
      <c r="W8" s="691">
        <v>0</v>
      </c>
      <c r="X8" s="678">
        <f t="shared" si="2"/>
        <v>900000</v>
      </c>
      <c r="Y8" s="690">
        <v>0</v>
      </c>
      <c r="Z8" s="690">
        <v>900000</v>
      </c>
      <c r="AA8" s="690">
        <v>0</v>
      </c>
      <c r="AB8" s="678">
        <f t="shared" si="3"/>
        <v>900000</v>
      </c>
      <c r="AC8" s="691">
        <v>0</v>
      </c>
      <c r="AD8" s="691">
        <v>900000</v>
      </c>
      <c r="AE8" s="691">
        <v>0</v>
      </c>
      <c r="AF8" s="662"/>
      <c r="AH8"/>
      <c r="AI8"/>
      <c r="AJ8"/>
      <c r="AK8"/>
    </row>
    <row r="9" spans="1:37" ht="82.5" customHeight="1">
      <c r="A9" s="692">
        <v>4</v>
      </c>
      <c r="B9" s="687" t="s">
        <v>52</v>
      </c>
      <c r="C9" s="688" t="s">
        <v>48</v>
      </c>
      <c r="D9" s="676">
        <f t="shared" si="0"/>
        <v>13000000</v>
      </c>
      <c r="E9" s="676">
        <v>0</v>
      </c>
      <c r="F9" s="689"/>
      <c r="G9" s="689"/>
      <c r="H9" s="678">
        <f aca="true" t="shared" si="6" ref="H9:H31">SUM(I9:K9)</f>
        <v>0</v>
      </c>
      <c r="I9" s="690">
        <v>0</v>
      </c>
      <c r="J9" s="690">
        <v>0</v>
      </c>
      <c r="K9" s="690">
        <v>0</v>
      </c>
      <c r="L9" s="678">
        <f t="shared" si="4"/>
        <v>600000</v>
      </c>
      <c r="M9" s="691">
        <v>0</v>
      </c>
      <c r="N9" s="691">
        <v>480000</v>
      </c>
      <c r="O9" s="691">
        <v>120000</v>
      </c>
      <c r="P9" s="678">
        <f t="shared" si="5"/>
        <v>3400000</v>
      </c>
      <c r="Q9" s="690">
        <v>0</v>
      </c>
      <c r="R9" s="690">
        <v>2700000</v>
      </c>
      <c r="S9" s="690">
        <v>700000</v>
      </c>
      <c r="T9" s="678">
        <f t="shared" si="1"/>
        <v>3000000</v>
      </c>
      <c r="U9" s="691">
        <v>0</v>
      </c>
      <c r="V9" s="691">
        <v>2350000</v>
      </c>
      <c r="W9" s="691">
        <v>650000</v>
      </c>
      <c r="X9" s="678">
        <f t="shared" si="2"/>
        <v>3000000</v>
      </c>
      <c r="Y9" s="690">
        <v>0</v>
      </c>
      <c r="Z9" s="690">
        <v>2350000</v>
      </c>
      <c r="AA9" s="690">
        <v>650000</v>
      </c>
      <c r="AB9" s="678">
        <f t="shared" si="3"/>
        <v>3000000</v>
      </c>
      <c r="AC9" s="691">
        <v>0</v>
      </c>
      <c r="AD9" s="691">
        <v>2350000</v>
      </c>
      <c r="AE9" s="691">
        <v>650000</v>
      </c>
      <c r="AF9" s="662"/>
      <c r="AH9"/>
      <c r="AI9"/>
      <c r="AJ9"/>
      <c r="AK9"/>
    </row>
    <row r="10" spans="1:37" ht="74.25" customHeight="1">
      <c r="A10" s="692">
        <v>5</v>
      </c>
      <c r="B10" s="687" t="s">
        <v>53</v>
      </c>
      <c r="C10" s="688" t="s">
        <v>48</v>
      </c>
      <c r="D10" s="676">
        <f t="shared" si="0"/>
        <v>10500000</v>
      </c>
      <c r="E10" s="676">
        <v>0</v>
      </c>
      <c r="F10" s="689"/>
      <c r="G10" s="689"/>
      <c r="H10" s="678">
        <f t="shared" si="6"/>
        <v>0</v>
      </c>
      <c r="I10" s="690">
        <v>0</v>
      </c>
      <c r="J10" s="690">
        <v>0</v>
      </c>
      <c r="K10" s="690">
        <v>0</v>
      </c>
      <c r="L10" s="678">
        <f t="shared" si="4"/>
        <v>800000</v>
      </c>
      <c r="M10" s="691">
        <v>800000</v>
      </c>
      <c r="N10" s="691">
        <v>0</v>
      </c>
      <c r="O10" s="691">
        <v>0</v>
      </c>
      <c r="P10" s="678">
        <f t="shared" si="5"/>
        <v>2500000</v>
      </c>
      <c r="Q10" s="690">
        <v>600000</v>
      </c>
      <c r="R10" s="690">
        <v>1900000</v>
      </c>
      <c r="S10" s="690">
        <v>0</v>
      </c>
      <c r="T10" s="678">
        <f t="shared" si="1"/>
        <v>2400000</v>
      </c>
      <c r="U10" s="691">
        <v>600000</v>
      </c>
      <c r="V10" s="691">
        <v>1800000</v>
      </c>
      <c r="W10" s="691">
        <v>0</v>
      </c>
      <c r="X10" s="678">
        <f t="shared" si="2"/>
        <v>2400000</v>
      </c>
      <c r="Y10" s="690">
        <v>600000</v>
      </c>
      <c r="Z10" s="690">
        <v>1800000</v>
      </c>
      <c r="AA10" s="690">
        <v>0</v>
      </c>
      <c r="AB10" s="678">
        <f t="shared" si="3"/>
        <v>2400000</v>
      </c>
      <c r="AC10" s="691">
        <v>600000</v>
      </c>
      <c r="AD10" s="691">
        <v>1800000</v>
      </c>
      <c r="AE10" s="691">
        <v>0</v>
      </c>
      <c r="AF10" s="662"/>
      <c r="AH10"/>
      <c r="AI10"/>
      <c r="AJ10"/>
      <c r="AK10"/>
    </row>
    <row r="11" spans="1:37" ht="68.25" customHeight="1">
      <c r="A11" s="682">
        <v>6</v>
      </c>
      <c r="B11" s="687" t="s">
        <v>54</v>
      </c>
      <c r="C11" s="688" t="s">
        <v>48</v>
      </c>
      <c r="D11" s="676">
        <f t="shared" si="0"/>
        <v>200000</v>
      </c>
      <c r="E11" s="676">
        <v>4292087</v>
      </c>
      <c r="F11" s="689"/>
      <c r="G11" s="689"/>
      <c r="H11" s="678">
        <f t="shared" si="6"/>
        <v>200000</v>
      </c>
      <c r="I11" s="690">
        <v>200000</v>
      </c>
      <c r="J11" s="690">
        <v>0</v>
      </c>
      <c r="K11" s="690">
        <v>0</v>
      </c>
      <c r="L11" s="678">
        <f t="shared" si="4"/>
        <v>0</v>
      </c>
      <c r="M11" s="691">
        <v>0</v>
      </c>
      <c r="N11" s="691">
        <v>0</v>
      </c>
      <c r="O11" s="691">
        <v>0</v>
      </c>
      <c r="P11" s="678">
        <f t="shared" si="5"/>
        <v>0</v>
      </c>
      <c r="Q11" s="690">
        <v>0</v>
      </c>
      <c r="R11" s="690">
        <v>0</v>
      </c>
      <c r="S11" s="690">
        <v>0</v>
      </c>
      <c r="T11" s="678">
        <f t="shared" si="1"/>
        <v>0</v>
      </c>
      <c r="U11" s="691">
        <v>0</v>
      </c>
      <c r="V11" s="691">
        <v>0</v>
      </c>
      <c r="W11" s="691">
        <v>0</v>
      </c>
      <c r="X11" s="678">
        <f t="shared" si="2"/>
        <v>0</v>
      </c>
      <c r="Y11" s="690">
        <v>0</v>
      </c>
      <c r="Z11" s="690">
        <v>0</v>
      </c>
      <c r="AA11" s="690">
        <v>0</v>
      </c>
      <c r="AB11" s="678">
        <f t="shared" si="3"/>
        <v>0</v>
      </c>
      <c r="AC11" s="691">
        <v>0</v>
      </c>
      <c r="AD11" s="691">
        <v>0</v>
      </c>
      <c r="AE11" s="691">
        <v>0</v>
      </c>
      <c r="AF11" s="662"/>
      <c r="AH11"/>
      <c r="AI11"/>
      <c r="AJ11"/>
      <c r="AK11"/>
    </row>
    <row r="12" spans="1:37" ht="83.25" customHeight="1">
      <c r="A12" s="692">
        <v>7</v>
      </c>
      <c r="B12" s="687" t="s">
        <v>55</v>
      </c>
      <c r="C12" s="688" t="s">
        <v>48</v>
      </c>
      <c r="D12" s="676">
        <f t="shared" si="0"/>
        <v>5000000</v>
      </c>
      <c r="E12" s="676">
        <v>364000</v>
      </c>
      <c r="F12" s="689"/>
      <c r="G12" s="689"/>
      <c r="H12" s="678">
        <f t="shared" si="6"/>
        <v>0</v>
      </c>
      <c r="I12" s="690">
        <v>0</v>
      </c>
      <c r="J12" s="690">
        <v>0</v>
      </c>
      <c r="K12" s="690">
        <v>0</v>
      </c>
      <c r="L12" s="678">
        <f t="shared" si="4"/>
        <v>2500000</v>
      </c>
      <c r="M12" s="691">
        <v>50000</v>
      </c>
      <c r="N12" s="691">
        <v>1750000</v>
      </c>
      <c r="O12" s="691">
        <v>700000</v>
      </c>
      <c r="P12" s="678">
        <f t="shared" si="5"/>
        <v>2500000</v>
      </c>
      <c r="Q12" s="690">
        <v>750000</v>
      </c>
      <c r="R12" s="690">
        <v>1750000</v>
      </c>
      <c r="S12" s="690">
        <v>0</v>
      </c>
      <c r="T12" s="678">
        <f>SUM(U12:W12)</f>
        <v>0</v>
      </c>
      <c r="U12" s="691">
        <v>0</v>
      </c>
      <c r="V12" s="691">
        <v>0</v>
      </c>
      <c r="W12" s="691">
        <v>0</v>
      </c>
      <c r="X12" s="678">
        <f t="shared" si="2"/>
        <v>0</v>
      </c>
      <c r="Y12" s="690">
        <v>0</v>
      </c>
      <c r="Z12" s="690">
        <v>0</v>
      </c>
      <c r="AA12" s="690">
        <v>0</v>
      </c>
      <c r="AB12" s="678">
        <f>SUM(AC12:AE12)</f>
        <v>0</v>
      </c>
      <c r="AC12" s="691">
        <v>0</v>
      </c>
      <c r="AD12" s="691">
        <v>0</v>
      </c>
      <c r="AE12" s="691">
        <v>0</v>
      </c>
      <c r="AF12" s="662"/>
      <c r="AH12"/>
      <c r="AI12"/>
      <c r="AJ12"/>
      <c r="AK12"/>
    </row>
    <row r="13" spans="1:37" ht="74.25" customHeight="1">
      <c r="A13" s="692">
        <v>8</v>
      </c>
      <c r="B13" s="687" t="s">
        <v>56</v>
      </c>
      <c r="C13" s="688" t="s">
        <v>57</v>
      </c>
      <c r="D13" s="676">
        <f t="shared" si="0"/>
        <v>1200000</v>
      </c>
      <c r="E13" s="676">
        <v>0</v>
      </c>
      <c r="F13" s="689"/>
      <c r="G13" s="689"/>
      <c r="H13" s="678">
        <f>SUM(I13:K13)</f>
        <v>200000</v>
      </c>
      <c r="I13" s="690">
        <v>200000</v>
      </c>
      <c r="J13" s="690">
        <v>0</v>
      </c>
      <c r="K13" s="690">
        <v>0</v>
      </c>
      <c r="L13" s="678">
        <f t="shared" si="4"/>
        <v>1000000</v>
      </c>
      <c r="M13" s="691">
        <v>1000000</v>
      </c>
      <c r="N13" s="691">
        <v>0</v>
      </c>
      <c r="O13" s="691">
        <v>0</v>
      </c>
      <c r="P13" s="678">
        <f>SUM(Q13:S13)</f>
        <v>0</v>
      </c>
      <c r="Q13" s="690">
        <v>0</v>
      </c>
      <c r="R13" s="690">
        <v>0</v>
      </c>
      <c r="S13" s="690">
        <v>0</v>
      </c>
      <c r="T13" s="678">
        <f>SUM(U13:W13)</f>
        <v>0</v>
      </c>
      <c r="U13" s="691">
        <v>0</v>
      </c>
      <c r="V13" s="691">
        <v>0</v>
      </c>
      <c r="W13" s="691">
        <v>0</v>
      </c>
      <c r="X13" s="678">
        <f t="shared" si="2"/>
        <v>0</v>
      </c>
      <c r="Y13" s="690">
        <v>0</v>
      </c>
      <c r="Z13" s="690">
        <v>0</v>
      </c>
      <c r="AA13" s="690">
        <v>0</v>
      </c>
      <c r="AB13" s="678">
        <f t="shared" si="3"/>
        <v>0</v>
      </c>
      <c r="AC13" s="691">
        <v>0</v>
      </c>
      <c r="AD13" s="691">
        <v>0</v>
      </c>
      <c r="AE13" s="691">
        <v>0</v>
      </c>
      <c r="AF13" s="662"/>
      <c r="AH13"/>
      <c r="AI13"/>
      <c r="AJ13"/>
      <c r="AK13"/>
    </row>
    <row r="14" spans="1:37" ht="123" customHeight="1" thickBot="1">
      <c r="A14" s="682">
        <v>9</v>
      </c>
      <c r="B14" s="693" t="s">
        <v>58</v>
      </c>
      <c r="C14" s="688" t="s">
        <v>59</v>
      </c>
      <c r="D14" s="676">
        <f>SUM(H14,L14,P14,T14,X14,AB14)</f>
        <v>1830000</v>
      </c>
      <c r="E14" s="676">
        <v>553983</v>
      </c>
      <c r="F14" s="689"/>
      <c r="G14" s="689"/>
      <c r="H14" s="678">
        <f>SUM(I14:K14)</f>
        <v>380000</v>
      </c>
      <c r="I14" s="690">
        <v>380000</v>
      </c>
      <c r="J14" s="690">
        <v>0</v>
      </c>
      <c r="K14" s="690">
        <v>0</v>
      </c>
      <c r="L14" s="678">
        <f t="shared" si="4"/>
        <v>650000</v>
      </c>
      <c r="M14" s="691">
        <v>650000</v>
      </c>
      <c r="N14" s="691">
        <v>0</v>
      </c>
      <c r="O14" s="691">
        <v>0</v>
      </c>
      <c r="P14" s="678">
        <f t="shared" si="5"/>
        <v>100000</v>
      </c>
      <c r="Q14" s="690">
        <v>0</v>
      </c>
      <c r="R14" s="690">
        <v>0</v>
      </c>
      <c r="S14" s="690">
        <v>100000</v>
      </c>
      <c r="T14" s="678">
        <f>SUM(U14:W14)</f>
        <v>700000</v>
      </c>
      <c r="U14" s="691">
        <v>100000</v>
      </c>
      <c r="V14" s="691">
        <v>500000</v>
      </c>
      <c r="W14" s="691">
        <v>100000</v>
      </c>
      <c r="X14" s="678">
        <f t="shared" si="2"/>
        <v>0</v>
      </c>
      <c r="Y14" s="690">
        <v>0</v>
      </c>
      <c r="Z14" s="690">
        <v>0</v>
      </c>
      <c r="AA14" s="690">
        <v>0</v>
      </c>
      <c r="AB14" s="678">
        <f t="shared" si="3"/>
        <v>0</v>
      </c>
      <c r="AC14" s="691">
        <v>0</v>
      </c>
      <c r="AD14" s="691">
        <v>0</v>
      </c>
      <c r="AE14" s="691">
        <v>0</v>
      </c>
      <c r="AF14" s="662"/>
      <c r="AH14"/>
      <c r="AI14"/>
      <c r="AJ14"/>
      <c r="AK14"/>
    </row>
    <row r="15" spans="1:35" s="667" customFormat="1" ht="24.75" customHeight="1">
      <c r="A15" s="715" t="s">
        <v>38</v>
      </c>
      <c r="B15" s="718" t="s">
        <v>39</v>
      </c>
      <c r="C15" s="720"/>
      <c r="D15" s="722" t="s">
        <v>41</v>
      </c>
      <c r="E15" s="731" t="s">
        <v>42</v>
      </c>
      <c r="F15" s="694"/>
      <c r="G15" s="695"/>
      <c r="H15" s="728">
        <v>2006</v>
      </c>
      <c r="I15" s="728"/>
      <c r="J15" s="728"/>
      <c r="K15" s="728"/>
      <c r="L15" s="728">
        <v>2007</v>
      </c>
      <c r="M15" s="728"/>
      <c r="N15" s="728"/>
      <c r="O15" s="728"/>
      <c r="P15" s="728">
        <v>2008</v>
      </c>
      <c r="Q15" s="728"/>
      <c r="R15" s="728"/>
      <c r="S15" s="728"/>
      <c r="T15" s="728">
        <v>2009</v>
      </c>
      <c r="U15" s="728"/>
      <c r="V15" s="728"/>
      <c r="W15" s="728"/>
      <c r="X15" s="728">
        <v>2010</v>
      </c>
      <c r="Y15" s="728"/>
      <c r="Z15" s="728"/>
      <c r="AA15" s="728"/>
      <c r="AB15" s="728">
        <v>2011</v>
      </c>
      <c r="AC15" s="728"/>
      <c r="AD15" s="728"/>
      <c r="AE15" s="729"/>
      <c r="AF15" s="696"/>
      <c r="AG15" s="665"/>
      <c r="AH15" s="666"/>
      <c r="AI15" s="666"/>
    </row>
    <row r="16" spans="1:33" s="667" customFormat="1" ht="78" customHeight="1">
      <c r="A16" s="716"/>
      <c r="B16" s="718"/>
      <c r="C16" s="720"/>
      <c r="D16" s="722"/>
      <c r="E16" s="731"/>
      <c r="F16" s="668">
        <v>3</v>
      </c>
      <c r="G16" s="668">
        <v>4</v>
      </c>
      <c r="H16" s="669" t="s">
        <v>43</v>
      </c>
      <c r="I16" s="670" t="s">
        <v>44</v>
      </c>
      <c r="J16" s="670" t="s">
        <v>45</v>
      </c>
      <c r="K16" s="670" t="s">
        <v>46</v>
      </c>
      <c r="L16" s="669" t="s">
        <v>43</v>
      </c>
      <c r="M16" s="670" t="s">
        <v>44</v>
      </c>
      <c r="N16" s="670" t="s">
        <v>45</v>
      </c>
      <c r="O16" s="670" t="s">
        <v>46</v>
      </c>
      <c r="P16" s="669" t="s">
        <v>43</v>
      </c>
      <c r="Q16" s="670" t="s">
        <v>44</v>
      </c>
      <c r="R16" s="670" t="s">
        <v>45</v>
      </c>
      <c r="S16" s="670" t="s">
        <v>46</v>
      </c>
      <c r="T16" s="669" t="s">
        <v>43</v>
      </c>
      <c r="U16" s="670" t="s">
        <v>44</v>
      </c>
      <c r="V16" s="670" t="s">
        <v>45</v>
      </c>
      <c r="W16" s="670" t="s">
        <v>46</v>
      </c>
      <c r="X16" s="669" t="s">
        <v>43</v>
      </c>
      <c r="Y16" s="670" t="s">
        <v>44</v>
      </c>
      <c r="Z16" s="670" t="s">
        <v>45</v>
      </c>
      <c r="AA16" s="670" t="s">
        <v>46</v>
      </c>
      <c r="AB16" s="669" t="s">
        <v>43</v>
      </c>
      <c r="AC16" s="670" t="s">
        <v>44</v>
      </c>
      <c r="AD16" s="670" t="s">
        <v>45</v>
      </c>
      <c r="AE16" s="671" t="s">
        <v>46</v>
      </c>
      <c r="AF16" s="697"/>
      <c r="AG16" s="672"/>
    </row>
    <row r="17" spans="1:37" ht="89.25" customHeight="1">
      <c r="A17" s="682">
        <v>10</v>
      </c>
      <c r="B17" s="693" t="s">
        <v>60</v>
      </c>
      <c r="C17" s="688" t="s">
        <v>57</v>
      </c>
      <c r="D17" s="676">
        <f aca="true" t="shared" si="7" ref="D17:D24">SUM(H17,L17,P17,T17,X17,AB17)</f>
        <v>10480000</v>
      </c>
      <c r="E17" s="676">
        <v>3377356</v>
      </c>
      <c r="F17" s="689"/>
      <c r="G17" s="689"/>
      <c r="H17" s="678">
        <f>SUM(I17:K17)</f>
        <v>5275000</v>
      </c>
      <c r="I17" s="690">
        <f>4175000+600000+500000</f>
        <v>5275000</v>
      </c>
      <c r="J17" s="690">
        <v>0</v>
      </c>
      <c r="K17" s="690">
        <v>0</v>
      </c>
      <c r="L17" s="678">
        <f>SUM(M17:O17)</f>
        <v>4605000</v>
      </c>
      <c r="M17" s="691">
        <v>4605000</v>
      </c>
      <c r="N17" s="691">
        <v>0</v>
      </c>
      <c r="O17" s="691">
        <v>0</v>
      </c>
      <c r="P17" s="678">
        <f t="shared" si="5"/>
        <v>600000</v>
      </c>
      <c r="Q17" s="690">
        <v>600000</v>
      </c>
      <c r="R17" s="690">
        <v>0</v>
      </c>
      <c r="S17" s="690">
        <v>0</v>
      </c>
      <c r="T17" s="678">
        <f t="shared" si="1"/>
        <v>0</v>
      </c>
      <c r="U17" s="691">
        <v>0</v>
      </c>
      <c r="V17" s="691">
        <v>0</v>
      </c>
      <c r="W17" s="691">
        <v>0</v>
      </c>
      <c r="X17" s="678">
        <f t="shared" si="2"/>
        <v>0</v>
      </c>
      <c r="Y17" s="690">
        <v>0</v>
      </c>
      <c r="Z17" s="690">
        <v>0</v>
      </c>
      <c r="AA17" s="690">
        <v>0</v>
      </c>
      <c r="AB17" s="678">
        <f t="shared" si="3"/>
        <v>0</v>
      </c>
      <c r="AC17" s="691">
        <v>0</v>
      </c>
      <c r="AD17" s="691">
        <v>0</v>
      </c>
      <c r="AE17" s="691">
        <v>0</v>
      </c>
      <c r="AF17" s="662"/>
      <c r="AH17"/>
      <c r="AI17"/>
      <c r="AJ17"/>
      <c r="AK17"/>
    </row>
    <row r="18" spans="1:37" ht="65.25" customHeight="1">
      <c r="A18" s="692">
        <v>11</v>
      </c>
      <c r="B18" s="693" t="s">
        <v>61</v>
      </c>
      <c r="C18" s="688" t="s">
        <v>48</v>
      </c>
      <c r="D18" s="676">
        <f t="shared" si="7"/>
        <v>3300000</v>
      </c>
      <c r="E18" s="676">
        <v>0</v>
      </c>
      <c r="F18" s="689"/>
      <c r="G18" s="689"/>
      <c r="H18" s="678">
        <f t="shared" si="6"/>
        <v>0</v>
      </c>
      <c r="I18" s="690">
        <v>0</v>
      </c>
      <c r="J18" s="690">
        <v>0</v>
      </c>
      <c r="K18" s="690">
        <v>0</v>
      </c>
      <c r="L18" s="678">
        <f t="shared" si="4"/>
        <v>0</v>
      </c>
      <c r="M18" s="691">
        <v>0</v>
      </c>
      <c r="N18" s="691">
        <v>0</v>
      </c>
      <c r="O18" s="691">
        <v>0</v>
      </c>
      <c r="P18" s="678">
        <f t="shared" si="5"/>
        <v>0</v>
      </c>
      <c r="Q18" s="690">
        <v>0</v>
      </c>
      <c r="R18" s="690">
        <v>0</v>
      </c>
      <c r="S18" s="690">
        <v>0</v>
      </c>
      <c r="T18" s="678">
        <f t="shared" si="1"/>
        <v>200000</v>
      </c>
      <c r="U18" s="691">
        <v>0</v>
      </c>
      <c r="V18" s="691">
        <v>0</v>
      </c>
      <c r="W18" s="691">
        <v>200000</v>
      </c>
      <c r="X18" s="678">
        <f t="shared" si="2"/>
        <v>1500000</v>
      </c>
      <c r="Y18" s="690">
        <v>0</v>
      </c>
      <c r="Z18" s="690">
        <v>1100000</v>
      </c>
      <c r="AA18" s="690">
        <v>400000</v>
      </c>
      <c r="AB18" s="678">
        <f t="shared" si="3"/>
        <v>1600000</v>
      </c>
      <c r="AC18" s="691">
        <v>0</v>
      </c>
      <c r="AD18" s="691">
        <v>1150000</v>
      </c>
      <c r="AE18" s="691">
        <v>450000</v>
      </c>
      <c r="AF18" s="662"/>
      <c r="AH18"/>
      <c r="AI18"/>
      <c r="AJ18"/>
      <c r="AK18"/>
    </row>
    <row r="19" spans="1:37" ht="87" customHeight="1">
      <c r="A19" s="692">
        <v>12</v>
      </c>
      <c r="B19" s="693" t="s">
        <v>62</v>
      </c>
      <c r="C19" s="688" t="s">
        <v>63</v>
      </c>
      <c r="D19" s="676">
        <f t="shared" si="7"/>
        <v>10100000</v>
      </c>
      <c r="E19" s="676">
        <v>280000</v>
      </c>
      <c r="F19" s="689"/>
      <c r="G19" s="689"/>
      <c r="H19" s="678">
        <f>SUM(I19:K19)</f>
        <v>100000</v>
      </c>
      <c r="I19" s="690">
        <v>100000</v>
      </c>
      <c r="J19" s="690">
        <v>0</v>
      </c>
      <c r="K19" s="690">
        <v>0</v>
      </c>
      <c r="L19" s="678">
        <f t="shared" si="4"/>
        <v>5000000</v>
      </c>
      <c r="M19" s="691">
        <v>80000</v>
      </c>
      <c r="N19" s="691">
        <v>4920000</v>
      </c>
      <c r="O19" s="691">
        <v>0</v>
      </c>
      <c r="P19" s="678">
        <f t="shared" si="5"/>
        <v>5000000</v>
      </c>
      <c r="Q19" s="690">
        <v>0</v>
      </c>
      <c r="R19" s="690">
        <v>5000000</v>
      </c>
      <c r="S19" s="690">
        <v>0</v>
      </c>
      <c r="T19" s="678">
        <f t="shared" si="1"/>
        <v>0</v>
      </c>
      <c r="U19" s="691">
        <v>0</v>
      </c>
      <c r="V19" s="691">
        <v>0</v>
      </c>
      <c r="W19" s="691">
        <v>0</v>
      </c>
      <c r="X19" s="678">
        <f t="shared" si="2"/>
        <v>0</v>
      </c>
      <c r="Y19" s="690">
        <v>0</v>
      </c>
      <c r="Z19" s="690">
        <v>0</v>
      </c>
      <c r="AA19" s="690">
        <v>0</v>
      </c>
      <c r="AB19" s="678">
        <f t="shared" si="3"/>
        <v>0</v>
      </c>
      <c r="AC19" s="691">
        <v>0</v>
      </c>
      <c r="AD19" s="691">
        <v>0</v>
      </c>
      <c r="AE19" s="691">
        <v>0</v>
      </c>
      <c r="AF19" s="662"/>
      <c r="AH19"/>
      <c r="AI19"/>
      <c r="AJ19"/>
      <c r="AK19"/>
    </row>
    <row r="20" spans="1:37" ht="153.75" customHeight="1">
      <c r="A20" s="692">
        <v>13</v>
      </c>
      <c r="B20" s="693" t="s">
        <v>64</v>
      </c>
      <c r="C20" s="688" t="s">
        <v>48</v>
      </c>
      <c r="D20" s="676">
        <f t="shared" si="7"/>
        <v>1600000</v>
      </c>
      <c r="E20" s="676">
        <v>0</v>
      </c>
      <c r="F20" s="689"/>
      <c r="G20" s="689"/>
      <c r="H20" s="678">
        <f t="shared" si="6"/>
        <v>300000</v>
      </c>
      <c r="I20" s="690">
        <v>300000</v>
      </c>
      <c r="J20" s="690">
        <v>0</v>
      </c>
      <c r="K20" s="690">
        <v>0</v>
      </c>
      <c r="L20" s="678">
        <f t="shared" si="4"/>
        <v>200000</v>
      </c>
      <c r="M20" s="691">
        <v>60000</v>
      </c>
      <c r="N20" s="691">
        <v>140000</v>
      </c>
      <c r="O20" s="691">
        <v>0</v>
      </c>
      <c r="P20" s="678">
        <f t="shared" si="5"/>
        <v>200000</v>
      </c>
      <c r="Q20" s="690">
        <v>60000</v>
      </c>
      <c r="R20" s="690">
        <v>140000</v>
      </c>
      <c r="S20" s="690">
        <v>0</v>
      </c>
      <c r="T20" s="678">
        <f t="shared" si="1"/>
        <v>300000</v>
      </c>
      <c r="U20" s="691">
        <v>100000</v>
      </c>
      <c r="V20" s="691">
        <v>200000</v>
      </c>
      <c r="W20" s="691">
        <v>0</v>
      </c>
      <c r="X20" s="678">
        <f t="shared" si="2"/>
        <v>300000</v>
      </c>
      <c r="Y20" s="690">
        <v>100000</v>
      </c>
      <c r="Z20" s="690">
        <v>200000</v>
      </c>
      <c r="AA20" s="690">
        <v>0</v>
      </c>
      <c r="AB20" s="678">
        <f t="shared" si="3"/>
        <v>300000</v>
      </c>
      <c r="AC20" s="691">
        <v>100000</v>
      </c>
      <c r="AD20" s="691">
        <v>200000</v>
      </c>
      <c r="AE20" s="691">
        <v>0</v>
      </c>
      <c r="AF20" s="662"/>
      <c r="AH20"/>
      <c r="AI20"/>
      <c r="AJ20"/>
      <c r="AK20"/>
    </row>
    <row r="21" spans="1:37" ht="85.5" customHeight="1">
      <c r="A21" s="682">
        <v>14</v>
      </c>
      <c r="B21" s="693" t="s">
        <v>65</v>
      </c>
      <c r="C21" s="688" t="s">
        <v>48</v>
      </c>
      <c r="D21" s="676">
        <f t="shared" si="7"/>
        <v>4100000</v>
      </c>
      <c r="E21" s="676">
        <v>0</v>
      </c>
      <c r="F21" s="689"/>
      <c r="G21" s="689"/>
      <c r="H21" s="678">
        <f t="shared" si="6"/>
        <v>100000</v>
      </c>
      <c r="I21" s="690">
        <v>0</v>
      </c>
      <c r="J21" s="690">
        <v>0</v>
      </c>
      <c r="K21" s="690">
        <v>100000</v>
      </c>
      <c r="L21" s="678">
        <f t="shared" si="4"/>
        <v>0</v>
      </c>
      <c r="M21" s="691">
        <v>0</v>
      </c>
      <c r="N21" s="691">
        <v>0</v>
      </c>
      <c r="O21" s="691">
        <v>0</v>
      </c>
      <c r="P21" s="678">
        <f t="shared" si="5"/>
        <v>0</v>
      </c>
      <c r="Q21" s="690">
        <v>0</v>
      </c>
      <c r="R21" s="690">
        <v>0</v>
      </c>
      <c r="S21" s="690">
        <v>0</v>
      </c>
      <c r="T21" s="678">
        <f t="shared" si="1"/>
        <v>0</v>
      </c>
      <c r="U21" s="691">
        <v>0</v>
      </c>
      <c r="V21" s="691">
        <v>0</v>
      </c>
      <c r="W21" s="691">
        <v>0</v>
      </c>
      <c r="X21" s="678">
        <f t="shared" si="2"/>
        <v>2000000</v>
      </c>
      <c r="Y21" s="690">
        <v>0</v>
      </c>
      <c r="Z21" s="690">
        <v>1500000</v>
      </c>
      <c r="AA21" s="690">
        <v>500000</v>
      </c>
      <c r="AB21" s="678">
        <f t="shared" si="3"/>
        <v>2000000</v>
      </c>
      <c r="AC21" s="691">
        <v>0</v>
      </c>
      <c r="AD21" s="691">
        <v>1500000</v>
      </c>
      <c r="AE21" s="691">
        <v>500000</v>
      </c>
      <c r="AF21" s="662"/>
      <c r="AH21"/>
      <c r="AI21"/>
      <c r="AJ21"/>
      <c r="AK21"/>
    </row>
    <row r="22" spans="1:37" ht="129.75" customHeight="1">
      <c r="A22" s="682">
        <v>15</v>
      </c>
      <c r="B22" s="693" t="s">
        <v>66</v>
      </c>
      <c r="C22" s="688" t="s">
        <v>48</v>
      </c>
      <c r="D22" s="676">
        <f t="shared" si="7"/>
        <v>713000</v>
      </c>
      <c r="E22" s="676">
        <v>846521</v>
      </c>
      <c r="F22" s="689"/>
      <c r="G22" s="689"/>
      <c r="H22" s="678">
        <f t="shared" si="6"/>
        <v>713000</v>
      </c>
      <c r="I22" s="690">
        <v>713000</v>
      </c>
      <c r="J22" s="690">
        <v>0</v>
      </c>
      <c r="K22" s="690">
        <v>0</v>
      </c>
      <c r="L22" s="678">
        <f t="shared" si="4"/>
        <v>0</v>
      </c>
      <c r="M22" s="691">
        <v>0</v>
      </c>
      <c r="N22" s="691">
        <v>0</v>
      </c>
      <c r="O22" s="691">
        <v>0</v>
      </c>
      <c r="P22" s="678">
        <f t="shared" si="5"/>
        <v>0</v>
      </c>
      <c r="Q22" s="690">
        <v>0</v>
      </c>
      <c r="R22" s="690">
        <v>0</v>
      </c>
      <c r="S22" s="690">
        <v>0</v>
      </c>
      <c r="T22" s="678">
        <f t="shared" si="1"/>
        <v>0</v>
      </c>
      <c r="U22" s="691">
        <v>0</v>
      </c>
      <c r="V22" s="691">
        <v>0</v>
      </c>
      <c r="W22" s="691">
        <v>0</v>
      </c>
      <c r="X22" s="678">
        <f t="shared" si="2"/>
        <v>0</v>
      </c>
      <c r="Y22" s="690">
        <v>0</v>
      </c>
      <c r="Z22" s="690">
        <v>0</v>
      </c>
      <c r="AA22" s="690">
        <v>0</v>
      </c>
      <c r="AB22" s="678">
        <f t="shared" si="3"/>
        <v>0</v>
      </c>
      <c r="AC22" s="691">
        <v>0</v>
      </c>
      <c r="AD22" s="691">
        <v>0</v>
      </c>
      <c r="AE22" s="691">
        <v>0</v>
      </c>
      <c r="AF22" s="662"/>
      <c r="AH22"/>
      <c r="AI22"/>
      <c r="AJ22"/>
      <c r="AK22"/>
    </row>
    <row r="23" spans="1:37" ht="72.75" customHeight="1">
      <c r="A23" s="682">
        <v>16</v>
      </c>
      <c r="B23" s="693" t="s">
        <v>67</v>
      </c>
      <c r="C23" s="688" t="s">
        <v>48</v>
      </c>
      <c r="D23" s="676">
        <f t="shared" si="7"/>
        <v>5400000</v>
      </c>
      <c r="E23" s="676">
        <v>29280</v>
      </c>
      <c r="F23" s="689"/>
      <c r="G23" s="689"/>
      <c r="H23" s="678">
        <f t="shared" si="6"/>
        <v>200000</v>
      </c>
      <c r="I23" s="690">
        <v>200000</v>
      </c>
      <c r="J23" s="690">
        <v>0</v>
      </c>
      <c r="K23" s="690">
        <v>0</v>
      </c>
      <c r="L23" s="678">
        <f>SUM(M23:O23)</f>
        <v>2200000</v>
      </c>
      <c r="M23" s="691">
        <v>550000</v>
      </c>
      <c r="N23" s="691">
        <v>1650000</v>
      </c>
      <c r="O23" s="691">
        <v>0</v>
      </c>
      <c r="P23" s="678">
        <f>SUM(Q23:S23)</f>
        <v>3000000</v>
      </c>
      <c r="Q23" s="690">
        <v>750000</v>
      </c>
      <c r="R23" s="690">
        <v>2250000</v>
      </c>
      <c r="S23" s="690">
        <v>0</v>
      </c>
      <c r="T23" s="678">
        <f t="shared" si="1"/>
        <v>0</v>
      </c>
      <c r="U23" s="691">
        <v>0</v>
      </c>
      <c r="V23" s="691">
        <v>0</v>
      </c>
      <c r="W23" s="691">
        <v>0</v>
      </c>
      <c r="X23" s="678">
        <f t="shared" si="2"/>
        <v>0</v>
      </c>
      <c r="Y23" s="690">
        <v>0</v>
      </c>
      <c r="Z23" s="690">
        <v>0</v>
      </c>
      <c r="AA23" s="690">
        <v>0</v>
      </c>
      <c r="AB23" s="678">
        <f t="shared" si="3"/>
        <v>0</v>
      </c>
      <c r="AC23" s="691">
        <v>0</v>
      </c>
      <c r="AD23" s="691">
        <v>0</v>
      </c>
      <c r="AE23" s="691">
        <v>0</v>
      </c>
      <c r="AF23" s="662"/>
      <c r="AH23"/>
      <c r="AI23"/>
      <c r="AJ23"/>
      <c r="AK23"/>
    </row>
    <row r="24" spans="1:37" ht="123.75" customHeight="1" thickBot="1">
      <c r="A24" s="682">
        <v>17</v>
      </c>
      <c r="B24" s="693" t="s">
        <v>68</v>
      </c>
      <c r="C24" s="688" t="s">
        <v>57</v>
      </c>
      <c r="D24" s="676">
        <f t="shared" si="7"/>
        <v>23090000</v>
      </c>
      <c r="E24" s="676">
        <v>33000</v>
      </c>
      <c r="F24" s="689"/>
      <c r="G24" s="689"/>
      <c r="H24" s="678">
        <f t="shared" si="6"/>
        <v>90000</v>
      </c>
      <c r="I24" s="690">
        <v>90000</v>
      </c>
      <c r="J24" s="690">
        <v>0</v>
      </c>
      <c r="K24" s="690">
        <v>0</v>
      </c>
      <c r="L24" s="678">
        <f t="shared" si="4"/>
        <v>4000000</v>
      </c>
      <c r="M24" s="691">
        <v>0</v>
      </c>
      <c r="N24" s="691">
        <v>4000000</v>
      </c>
      <c r="O24" s="691">
        <v>0</v>
      </c>
      <c r="P24" s="678">
        <f t="shared" si="5"/>
        <v>3000000</v>
      </c>
      <c r="Q24" s="690">
        <v>0</v>
      </c>
      <c r="R24" s="690">
        <v>3000000</v>
      </c>
      <c r="S24" s="690">
        <v>0</v>
      </c>
      <c r="T24" s="678">
        <f t="shared" si="1"/>
        <v>6000000</v>
      </c>
      <c r="U24" s="691">
        <v>0</v>
      </c>
      <c r="V24" s="691">
        <v>6000000</v>
      </c>
      <c r="W24" s="691">
        <v>0</v>
      </c>
      <c r="X24" s="678">
        <f t="shared" si="2"/>
        <v>5000000</v>
      </c>
      <c r="Y24" s="690">
        <v>0</v>
      </c>
      <c r="Z24" s="690">
        <v>5000000</v>
      </c>
      <c r="AA24" s="690">
        <v>0</v>
      </c>
      <c r="AB24" s="678">
        <f t="shared" si="3"/>
        <v>5000000</v>
      </c>
      <c r="AC24" s="691">
        <v>0</v>
      </c>
      <c r="AD24" s="691">
        <v>5000000</v>
      </c>
      <c r="AE24" s="691">
        <v>0</v>
      </c>
      <c r="AF24" s="662"/>
      <c r="AH24"/>
      <c r="AI24"/>
      <c r="AJ24"/>
      <c r="AK24"/>
    </row>
    <row r="25" spans="1:35" s="667" customFormat="1" ht="24.75" customHeight="1">
      <c r="A25" s="715" t="s">
        <v>38</v>
      </c>
      <c r="B25" s="718" t="s">
        <v>39</v>
      </c>
      <c r="C25" s="720" t="s">
        <v>40</v>
      </c>
      <c r="D25" s="721" t="s">
        <v>41</v>
      </c>
      <c r="E25" s="731" t="s">
        <v>69</v>
      </c>
      <c r="F25" s="698"/>
      <c r="G25" s="699"/>
      <c r="H25" s="732">
        <v>2006</v>
      </c>
      <c r="I25" s="733"/>
      <c r="J25" s="733"/>
      <c r="K25" s="734"/>
      <c r="L25" s="732">
        <v>2007</v>
      </c>
      <c r="M25" s="733"/>
      <c r="N25" s="733"/>
      <c r="O25" s="734"/>
      <c r="P25" s="732">
        <v>2008</v>
      </c>
      <c r="Q25" s="733"/>
      <c r="R25" s="733"/>
      <c r="S25" s="734"/>
      <c r="T25" s="732">
        <v>2009</v>
      </c>
      <c r="U25" s="733"/>
      <c r="V25" s="733"/>
      <c r="W25" s="734"/>
      <c r="X25" s="732">
        <v>2010</v>
      </c>
      <c r="Y25" s="733"/>
      <c r="Z25" s="733"/>
      <c r="AA25" s="734"/>
      <c r="AB25" s="732">
        <v>2011</v>
      </c>
      <c r="AC25" s="733"/>
      <c r="AD25" s="733"/>
      <c r="AE25" s="735"/>
      <c r="AF25" s="696"/>
      <c r="AG25" s="665"/>
      <c r="AH25" s="666"/>
      <c r="AI25" s="666"/>
    </row>
    <row r="26" spans="1:33" s="667" customFormat="1" ht="78" customHeight="1">
      <c r="A26" s="716"/>
      <c r="B26" s="718"/>
      <c r="C26" s="720"/>
      <c r="D26" s="722"/>
      <c r="E26" s="731"/>
      <c r="F26" s="668">
        <v>3</v>
      </c>
      <c r="G26" s="668">
        <v>4</v>
      </c>
      <c r="H26" s="669" t="s">
        <v>43</v>
      </c>
      <c r="I26" s="670" t="s">
        <v>44</v>
      </c>
      <c r="J26" s="670" t="s">
        <v>45</v>
      </c>
      <c r="K26" s="670" t="s">
        <v>46</v>
      </c>
      <c r="L26" s="669" t="s">
        <v>43</v>
      </c>
      <c r="M26" s="670" t="s">
        <v>44</v>
      </c>
      <c r="N26" s="670" t="s">
        <v>45</v>
      </c>
      <c r="O26" s="670" t="s">
        <v>46</v>
      </c>
      <c r="P26" s="669" t="s">
        <v>43</v>
      </c>
      <c r="Q26" s="670" t="s">
        <v>44</v>
      </c>
      <c r="R26" s="670" t="s">
        <v>45</v>
      </c>
      <c r="S26" s="670" t="s">
        <v>46</v>
      </c>
      <c r="T26" s="669" t="s">
        <v>43</v>
      </c>
      <c r="U26" s="670" t="s">
        <v>44</v>
      </c>
      <c r="V26" s="670" t="s">
        <v>45</v>
      </c>
      <c r="W26" s="670" t="s">
        <v>46</v>
      </c>
      <c r="X26" s="669" t="s">
        <v>43</v>
      </c>
      <c r="Y26" s="670" t="s">
        <v>44</v>
      </c>
      <c r="Z26" s="670" t="s">
        <v>45</v>
      </c>
      <c r="AA26" s="670" t="s">
        <v>46</v>
      </c>
      <c r="AB26" s="669" t="s">
        <v>43</v>
      </c>
      <c r="AC26" s="670" t="s">
        <v>44</v>
      </c>
      <c r="AD26" s="670" t="s">
        <v>45</v>
      </c>
      <c r="AE26" s="671" t="s">
        <v>46</v>
      </c>
      <c r="AF26" s="697"/>
      <c r="AG26" s="672"/>
    </row>
    <row r="27" spans="1:37" ht="68.25" customHeight="1">
      <c r="A27" s="692">
        <v>18</v>
      </c>
      <c r="B27" s="693" t="s">
        <v>70</v>
      </c>
      <c r="C27" s="688" t="s">
        <v>57</v>
      </c>
      <c r="D27" s="676">
        <f>SUM(H27,L27,P27,T27,X27,AB27)</f>
        <v>2340000</v>
      </c>
      <c r="E27" s="676">
        <v>238566</v>
      </c>
      <c r="F27" s="689"/>
      <c r="G27" s="689"/>
      <c r="H27" s="678">
        <f t="shared" si="6"/>
        <v>0</v>
      </c>
      <c r="I27" s="690">
        <v>0</v>
      </c>
      <c r="J27" s="690">
        <v>0</v>
      </c>
      <c r="K27" s="690">
        <v>0</v>
      </c>
      <c r="L27" s="678">
        <f>SUM(M27:O27)</f>
        <v>980000</v>
      </c>
      <c r="M27" s="691">
        <v>640000</v>
      </c>
      <c r="N27" s="691">
        <v>0</v>
      </c>
      <c r="O27" s="691">
        <v>340000</v>
      </c>
      <c r="P27" s="678">
        <f t="shared" si="5"/>
        <v>340000</v>
      </c>
      <c r="Q27" s="690">
        <v>0</v>
      </c>
      <c r="R27" s="690">
        <v>0</v>
      </c>
      <c r="S27" s="690">
        <v>340000</v>
      </c>
      <c r="T27" s="678">
        <f t="shared" si="1"/>
        <v>340000</v>
      </c>
      <c r="U27" s="691">
        <v>0</v>
      </c>
      <c r="V27" s="691">
        <v>0</v>
      </c>
      <c r="W27" s="691">
        <v>340000</v>
      </c>
      <c r="X27" s="678">
        <f t="shared" si="2"/>
        <v>340000</v>
      </c>
      <c r="Y27" s="690">
        <v>0</v>
      </c>
      <c r="Z27" s="690">
        <v>0</v>
      </c>
      <c r="AA27" s="690">
        <v>340000</v>
      </c>
      <c r="AB27" s="678">
        <f>SUM(AC27:AE27)</f>
        <v>340000</v>
      </c>
      <c r="AC27" s="691">
        <v>0</v>
      </c>
      <c r="AD27" s="691">
        <v>0</v>
      </c>
      <c r="AE27" s="691">
        <v>340000</v>
      </c>
      <c r="AF27" s="662"/>
      <c r="AH27"/>
      <c r="AI27"/>
      <c r="AJ27"/>
      <c r="AK27"/>
    </row>
    <row r="28" spans="1:37" ht="114.75" customHeight="1">
      <c r="A28" s="692">
        <v>19</v>
      </c>
      <c r="B28" s="693" t="s">
        <v>71</v>
      </c>
      <c r="C28" s="688" t="s">
        <v>48</v>
      </c>
      <c r="D28" s="676">
        <f>SUM(H28,L28,P28,T28,X28,AB28)</f>
        <v>3000000</v>
      </c>
      <c r="E28" s="676">
        <v>242853</v>
      </c>
      <c r="F28" s="689"/>
      <c r="G28" s="689"/>
      <c r="H28" s="678">
        <f t="shared" si="6"/>
        <v>0</v>
      </c>
      <c r="I28" s="690">
        <v>0</v>
      </c>
      <c r="J28" s="690">
        <v>0</v>
      </c>
      <c r="K28" s="690">
        <v>0</v>
      </c>
      <c r="L28" s="678">
        <f t="shared" si="4"/>
        <v>1000000</v>
      </c>
      <c r="M28" s="691">
        <v>0</v>
      </c>
      <c r="N28" s="691">
        <v>700000</v>
      </c>
      <c r="O28" s="691">
        <v>300000</v>
      </c>
      <c r="P28" s="678">
        <f t="shared" si="5"/>
        <v>1000000</v>
      </c>
      <c r="Q28" s="690">
        <v>0</v>
      </c>
      <c r="R28" s="690">
        <v>700000</v>
      </c>
      <c r="S28" s="690">
        <v>300000</v>
      </c>
      <c r="T28" s="678">
        <f t="shared" si="1"/>
        <v>1000000</v>
      </c>
      <c r="U28" s="691">
        <v>0</v>
      </c>
      <c r="V28" s="691">
        <v>300000</v>
      </c>
      <c r="W28" s="691">
        <v>700000</v>
      </c>
      <c r="X28" s="678">
        <f t="shared" si="2"/>
        <v>0</v>
      </c>
      <c r="Y28" s="690">
        <v>0</v>
      </c>
      <c r="Z28" s="690">
        <v>0</v>
      </c>
      <c r="AA28" s="690">
        <v>0</v>
      </c>
      <c r="AB28" s="678">
        <f t="shared" si="3"/>
        <v>0</v>
      </c>
      <c r="AC28" s="691">
        <v>0</v>
      </c>
      <c r="AD28" s="691">
        <v>0</v>
      </c>
      <c r="AE28" s="691">
        <v>0</v>
      </c>
      <c r="AF28" s="662"/>
      <c r="AH28"/>
      <c r="AI28"/>
      <c r="AJ28"/>
      <c r="AK28"/>
    </row>
    <row r="29" spans="1:37" ht="66" customHeight="1">
      <c r="A29" s="682">
        <v>20</v>
      </c>
      <c r="B29" s="693" t="s">
        <v>72</v>
      </c>
      <c r="C29" s="688" t="s">
        <v>57</v>
      </c>
      <c r="D29" s="676">
        <f>SUM(H29,L29,P29,T29,X29,AB29)</f>
        <v>5000000</v>
      </c>
      <c r="E29" s="676">
        <v>1212000</v>
      </c>
      <c r="F29" s="689"/>
      <c r="G29" s="689"/>
      <c r="H29" s="678">
        <f t="shared" si="6"/>
        <v>2700000</v>
      </c>
      <c r="I29" s="690">
        <v>2700000</v>
      </c>
      <c r="J29" s="690">
        <v>0</v>
      </c>
      <c r="K29" s="690">
        <v>0</v>
      </c>
      <c r="L29" s="678">
        <f>SUM(M29:O29)</f>
        <v>1500000</v>
      </c>
      <c r="M29" s="691">
        <v>1500000</v>
      </c>
      <c r="N29" s="691">
        <v>0</v>
      </c>
      <c r="O29" s="691">
        <v>0</v>
      </c>
      <c r="P29" s="678">
        <f t="shared" si="5"/>
        <v>200000</v>
      </c>
      <c r="Q29" s="690">
        <v>0</v>
      </c>
      <c r="R29" s="690">
        <v>0</v>
      </c>
      <c r="S29" s="690">
        <v>200000</v>
      </c>
      <c r="T29" s="678">
        <f t="shared" si="1"/>
        <v>200000</v>
      </c>
      <c r="U29" s="691">
        <v>0</v>
      </c>
      <c r="V29" s="691">
        <v>0</v>
      </c>
      <c r="W29" s="691">
        <v>200000</v>
      </c>
      <c r="X29" s="678">
        <f t="shared" si="2"/>
        <v>200000</v>
      </c>
      <c r="Y29" s="690">
        <v>0</v>
      </c>
      <c r="Z29" s="690">
        <v>0</v>
      </c>
      <c r="AA29" s="690">
        <v>200000</v>
      </c>
      <c r="AB29" s="678">
        <f>SUM(AC29:AE29)</f>
        <v>200000</v>
      </c>
      <c r="AC29" s="691">
        <v>0</v>
      </c>
      <c r="AD29" s="691">
        <v>0</v>
      </c>
      <c r="AE29" s="691">
        <v>200000</v>
      </c>
      <c r="AF29" s="662"/>
      <c r="AH29"/>
      <c r="AI29"/>
      <c r="AJ29"/>
      <c r="AK29"/>
    </row>
    <row r="30" spans="1:37" ht="79.5" customHeight="1">
      <c r="A30" s="682">
        <v>21</v>
      </c>
      <c r="B30" s="693" t="s">
        <v>73</v>
      </c>
      <c r="C30" s="688" t="s">
        <v>48</v>
      </c>
      <c r="D30" s="676">
        <f>SUM(H30,L30,P30,T30,X30,AB30)</f>
        <v>1600000</v>
      </c>
      <c r="E30" s="676">
        <v>59700</v>
      </c>
      <c r="F30" s="689"/>
      <c r="G30" s="689"/>
      <c r="H30" s="678">
        <f t="shared" si="6"/>
        <v>1400000</v>
      </c>
      <c r="I30" s="690">
        <v>0</v>
      </c>
      <c r="J30" s="690">
        <v>0</v>
      </c>
      <c r="K30" s="690">
        <v>1400000</v>
      </c>
      <c r="L30" s="678">
        <f t="shared" si="4"/>
        <v>200000</v>
      </c>
      <c r="M30" s="691">
        <v>200000</v>
      </c>
      <c r="N30" s="691">
        <v>0</v>
      </c>
      <c r="O30" s="691">
        <v>0</v>
      </c>
      <c r="P30" s="678">
        <f>SUM(Q30:S30)</f>
        <v>0</v>
      </c>
      <c r="Q30" s="690">
        <v>0</v>
      </c>
      <c r="R30" s="690">
        <v>0</v>
      </c>
      <c r="S30" s="690">
        <v>0</v>
      </c>
      <c r="T30" s="678">
        <f t="shared" si="1"/>
        <v>0</v>
      </c>
      <c r="U30" s="691">
        <v>0</v>
      </c>
      <c r="V30" s="691">
        <v>0</v>
      </c>
      <c r="W30" s="691">
        <v>0</v>
      </c>
      <c r="X30" s="678">
        <f t="shared" si="2"/>
        <v>0</v>
      </c>
      <c r="Y30" s="690">
        <v>0</v>
      </c>
      <c r="Z30" s="690">
        <v>0</v>
      </c>
      <c r="AA30" s="690">
        <v>0</v>
      </c>
      <c r="AB30" s="678">
        <f t="shared" si="3"/>
        <v>0</v>
      </c>
      <c r="AC30" s="691">
        <v>0</v>
      </c>
      <c r="AD30" s="691">
        <v>0</v>
      </c>
      <c r="AE30" s="691">
        <v>0</v>
      </c>
      <c r="AF30" s="662"/>
      <c r="AH30"/>
      <c r="AI30"/>
      <c r="AJ30"/>
      <c r="AK30"/>
    </row>
    <row r="31" spans="1:37" ht="60" customHeight="1">
      <c r="A31" s="692">
        <v>22</v>
      </c>
      <c r="B31" s="693" t="s">
        <v>74</v>
      </c>
      <c r="C31" s="688" t="s">
        <v>48</v>
      </c>
      <c r="D31" s="676">
        <f>SUM(H31,L31,P31,T31,X31,AB31)</f>
        <v>100000</v>
      </c>
      <c r="E31" s="676">
        <v>0</v>
      </c>
      <c r="F31" s="689"/>
      <c r="G31" s="689"/>
      <c r="H31" s="678">
        <f t="shared" si="6"/>
        <v>0</v>
      </c>
      <c r="I31" s="690">
        <v>0</v>
      </c>
      <c r="J31" s="690">
        <v>0</v>
      </c>
      <c r="K31" s="690">
        <v>0</v>
      </c>
      <c r="L31" s="678">
        <f t="shared" si="4"/>
        <v>0</v>
      </c>
      <c r="M31" s="691">
        <v>0</v>
      </c>
      <c r="N31" s="691">
        <v>0</v>
      </c>
      <c r="O31" s="691">
        <v>0</v>
      </c>
      <c r="P31" s="678">
        <f t="shared" si="5"/>
        <v>0</v>
      </c>
      <c r="Q31" s="690">
        <v>0</v>
      </c>
      <c r="R31" s="690">
        <v>0</v>
      </c>
      <c r="S31" s="690">
        <v>0</v>
      </c>
      <c r="T31" s="678">
        <f t="shared" si="1"/>
        <v>100000</v>
      </c>
      <c r="U31" s="691">
        <v>0</v>
      </c>
      <c r="V31" s="691">
        <v>0</v>
      </c>
      <c r="W31" s="691">
        <v>100000</v>
      </c>
      <c r="X31" s="678">
        <f t="shared" si="2"/>
        <v>0</v>
      </c>
      <c r="Y31" s="690">
        <v>0</v>
      </c>
      <c r="Z31" s="690">
        <v>0</v>
      </c>
      <c r="AA31" s="690">
        <v>0</v>
      </c>
      <c r="AB31" s="678">
        <f t="shared" si="3"/>
        <v>0</v>
      </c>
      <c r="AC31" s="691">
        <v>0</v>
      </c>
      <c r="AD31" s="691">
        <v>0</v>
      </c>
      <c r="AE31" s="691">
        <v>0</v>
      </c>
      <c r="AF31" s="662"/>
      <c r="AH31"/>
      <c r="AI31"/>
      <c r="AJ31"/>
      <c r="AK31"/>
    </row>
    <row r="32" spans="1:37" ht="60" customHeight="1">
      <c r="A32" s="692" t="s">
        <v>75</v>
      </c>
      <c r="B32" s="700" t="s">
        <v>76</v>
      </c>
      <c r="C32" s="701" t="s">
        <v>48</v>
      </c>
      <c r="D32" s="676">
        <f>SUM(H32,L32,P32,T32,X32,AB32,)</f>
        <v>661000</v>
      </c>
      <c r="E32" s="676">
        <v>0</v>
      </c>
      <c r="F32" s="689"/>
      <c r="G32" s="689"/>
      <c r="H32" s="678">
        <f>SUM(I32:K32)</f>
        <v>661000</v>
      </c>
      <c r="I32" s="690">
        <v>561000</v>
      </c>
      <c r="J32" s="690">
        <v>0</v>
      </c>
      <c r="K32" s="690">
        <v>100000</v>
      </c>
      <c r="L32" s="678">
        <f>SUM(M32:O32)</f>
        <v>0</v>
      </c>
      <c r="M32" s="691">
        <v>0</v>
      </c>
      <c r="N32" s="691">
        <v>0</v>
      </c>
      <c r="O32" s="691">
        <v>0</v>
      </c>
      <c r="P32" s="678">
        <f>SUM(Q32:S32)</f>
        <v>0</v>
      </c>
      <c r="Q32" s="690">
        <v>0</v>
      </c>
      <c r="R32" s="690">
        <v>0</v>
      </c>
      <c r="S32" s="690">
        <v>0</v>
      </c>
      <c r="T32" s="678">
        <f>SUM(U32:W32)</f>
        <v>0</v>
      </c>
      <c r="U32" s="691">
        <v>0</v>
      </c>
      <c r="V32" s="691">
        <v>0</v>
      </c>
      <c r="W32" s="691">
        <v>0</v>
      </c>
      <c r="X32" s="678">
        <f>SUM(Y32:AA32)</f>
        <v>0</v>
      </c>
      <c r="Y32" s="690">
        <v>0</v>
      </c>
      <c r="Z32" s="690">
        <v>0</v>
      </c>
      <c r="AA32" s="690">
        <v>0</v>
      </c>
      <c r="AB32" s="678">
        <f>SUM(AC32:AE32)</f>
        <v>0</v>
      </c>
      <c r="AC32" s="691">
        <v>0</v>
      </c>
      <c r="AD32" s="691">
        <v>0</v>
      </c>
      <c r="AE32" s="691">
        <v>0</v>
      </c>
      <c r="AF32" s="662"/>
      <c r="AH32"/>
      <c r="AI32"/>
      <c r="AJ32"/>
      <c r="AK32"/>
    </row>
    <row r="33" spans="1:37" ht="82.5" customHeight="1">
      <c r="A33" s="736" t="s">
        <v>11</v>
      </c>
      <c r="B33" s="737"/>
      <c r="C33" s="702"/>
      <c r="D33" s="676">
        <f>SUM(D6,D7,D8,D9,D10,D11,D12,D13,D14,D17,D18,D19,D20,D21,D22,D23,D24,D27,D28,D29,D30,D31,D32,)</f>
        <v>144232690</v>
      </c>
      <c r="E33" s="676">
        <f>SUM(E6,E7,E8,E9,E10,E11,E12,E13,E14,E17,E18,E19,E20,E21,E22,E23,E24,E27,E28,E29,E30,E31,E32,)</f>
        <v>13486611</v>
      </c>
      <c r="F33" s="689"/>
      <c r="G33" s="689"/>
      <c r="H33" s="678">
        <f>SUM(H6:H14,H17:H24,H27:H32,)</f>
        <v>21919000</v>
      </c>
      <c r="I33" s="679">
        <f aca="true" t="shared" si="8" ref="I33:AE33">SUM(I6:I14,I17:I24,I27:I32)</f>
        <v>13019000</v>
      </c>
      <c r="J33" s="679">
        <f t="shared" si="8"/>
        <v>7300000</v>
      </c>
      <c r="K33" s="679">
        <f t="shared" si="8"/>
        <v>1600000</v>
      </c>
      <c r="L33" s="678">
        <f t="shared" si="8"/>
        <v>46683560</v>
      </c>
      <c r="M33" s="679">
        <f t="shared" si="8"/>
        <v>15641165</v>
      </c>
      <c r="N33" s="679">
        <f t="shared" si="8"/>
        <v>28882395</v>
      </c>
      <c r="O33" s="679">
        <f t="shared" si="8"/>
        <v>2160000</v>
      </c>
      <c r="P33" s="678">
        <f t="shared" si="8"/>
        <v>29110130</v>
      </c>
      <c r="Q33" s="679">
        <f t="shared" si="8"/>
        <v>4450235</v>
      </c>
      <c r="R33" s="679">
        <f t="shared" si="8"/>
        <v>22119895</v>
      </c>
      <c r="S33" s="679">
        <f t="shared" si="8"/>
        <v>2540000</v>
      </c>
      <c r="T33" s="678">
        <f t="shared" si="8"/>
        <v>15140000</v>
      </c>
      <c r="U33" s="679">
        <f t="shared" si="8"/>
        <v>800000</v>
      </c>
      <c r="V33" s="679">
        <f t="shared" si="8"/>
        <v>12050000</v>
      </c>
      <c r="W33" s="679">
        <f t="shared" si="8"/>
        <v>2290000</v>
      </c>
      <c r="X33" s="678">
        <f t="shared" si="8"/>
        <v>15640000</v>
      </c>
      <c r="Y33" s="679">
        <f t="shared" si="8"/>
        <v>700000</v>
      </c>
      <c r="Z33" s="679">
        <f t="shared" si="8"/>
        <v>12850000</v>
      </c>
      <c r="AA33" s="679">
        <f t="shared" si="8"/>
        <v>2090000</v>
      </c>
      <c r="AB33" s="678">
        <f t="shared" si="8"/>
        <v>15740000</v>
      </c>
      <c r="AC33" s="679">
        <f t="shared" si="8"/>
        <v>700000</v>
      </c>
      <c r="AD33" s="679">
        <f t="shared" si="8"/>
        <v>12900000</v>
      </c>
      <c r="AE33" s="679">
        <f t="shared" si="8"/>
        <v>2140000</v>
      </c>
      <c r="AF33" s="662"/>
      <c r="AH33"/>
      <c r="AI33"/>
      <c r="AJ33"/>
      <c r="AK33"/>
    </row>
    <row r="36" ht="12.75" hidden="1"/>
    <row r="37" ht="12.75" hidden="1"/>
    <row r="38" spans="36:39" ht="34.5" customHeight="1" hidden="1">
      <c r="AJ38" s="703"/>
      <c r="AK38" s="704"/>
      <c r="AM38" s="705"/>
    </row>
    <row r="39" ht="68.25" customHeight="1" hidden="1">
      <c r="AN39" t="s">
        <v>77</v>
      </c>
    </row>
    <row r="40" ht="75" customHeight="1" hidden="1"/>
    <row r="41" spans="1:42" ht="12.75">
      <c r="A41" s="656" t="s">
        <v>86</v>
      </c>
      <c r="AG41" s="660"/>
      <c r="AH41" s="660"/>
      <c r="AI41" s="660"/>
      <c r="AJ41" s="660"/>
      <c r="AK41" s="660"/>
      <c r="AL41" s="657"/>
      <c r="AM41" s="657"/>
      <c r="AN41" s="657"/>
      <c r="AO41" s="657"/>
      <c r="AP41" s="657"/>
    </row>
    <row r="42" spans="1:29" ht="15.75">
      <c r="A42" s="706" t="s">
        <v>87</v>
      </c>
      <c r="B42" s="706"/>
      <c r="C42" s="706"/>
      <c r="D42" s="707"/>
      <c r="E42" s="707"/>
      <c r="F42" s="707"/>
      <c r="G42" s="707"/>
      <c r="H42" s="708"/>
      <c r="I42" s="707"/>
      <c r="J42" s="710"/>
      <c r="K42" s="711"/>
      <c r="L42" s="712"/>
      <c r="M42" s="711"/>
      <c r="N42" s="711"/>
      <c r="O42" s="711"/>
      <c r="P42" s="712"/>
      <c r="Q42" s="711"/>
      <c r="R42" s="711"/>
      <c r="S42" s="711"/>
      <c r="T42" s="712"/>
      <c r="U42" s="711"/>
      <c r="V42" s="711"/>
      <c r="W42" s="711"/>
      <c r="X42" s="712"/>
      <c r="Y42" s="711"/>
      <c r="Z42" s="711"/>
      <c r="AA42" s="711"/>
      <c r="AB42" s="712"/>
      <c r="AC42" s="711"/>
    </row>
  </sheetData>
  <mergeCells count="34">
    <mergeCell ref="X25:AA25"/>
    <mergeCell ref="AB25:AE25"/>
    <mergeCell ref="A33:B33"/>
    <mergeCell ref="E25:E26"/>
    <mergeCell ref="H25:K25"/>
    <mergeCell ref="L25:O25"/>
    <mergeCell ref="P25:S25"/>
    <mergeCell ref="A25:A26"/>
    <mergeCell ref="B25:B26"/>
    <mergeCell ref="C25:C26"/>
    <mergeCell ref="D25:D26"/>
    <mergeCell ref="P15:S15"/>
    <mergeCell ref="T15:W15"/>
    <mergeCell ref="E15:E16"/>
    <mergeCell ref="H15:K15"/>
    <mergeCell ref="L15:O15"/>
    <mergeCell ref="T25:W25"/>
    <mergeCell ref="X15:AA15"/>
    <mergeCell ref="AB15:AE15"/>
    <mergeCell ref="T4:W4"/>
    <mergeCell ref="X4:AA4"/>
    <mergeCell ref="AB4:AE4"/>
    <mergeCell ref="A15:A16"/>
    <mergeCell ref="B15:B16"/>
    <mergeCell ref="C15:C16"/>
    <mergeCell ref="D15:D16"/>
    <mergeCell ref="E4:E5"/>
    <mergeCell ref="H4:K4"/>
    <mergeCell ref="L4:O4"/>
    <mergeCell ref="P4:S4"/>
    <mergeCell ref="A4:A5"/>
    <mergeCell ref="B4:B5"/>
    <mergeCell ref="C4:C5"/>
    <mergeCell ref="D4:D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0" r:id="rId2"/>
  <headerFooter alignWithMargins="0">
    <oddFooter>&amp;CStrona &amp;P</oddFooter>
  </headerFooter>
  <rowBreaks count="1" manualBreakCount="1">
    <brk id="14" max="255" man="1"/>
  </rowBreaks>
  <colBreaks count="1" manualBreakCount="1">
    <brk id="3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="75" zoomScaleNormal="75" workbookViewId="0" topLeftCell="A1">
      <selection activeCell="D90" sqref="A1:D90"/>
    </sheetView>
  </sheetViews>
  <sheetFormatPr defaultColWidth="9.00390625" defaultRowHeight="12.75"/>
  <cols>
    <col min="1" max="1" width="6.875" style="60" bestFit="1" customWidth="1"/>
    <col min="2" max="2" width="8.00390625" style="60" customWidth="1"/>
    <col min="3" max="3" width="61.125" style="60" bestFit="1" customWidth="1"/>
    <col min="4" max="4" width="19.625" style="184" customWidth="1"/>
    <col min="5" max="16384" width="9.125" style="60" customWidth="1"/>
  </cols>
  <sheetData>
    <row r="1" ht="56.25">
      <c r="D1" s="244" t="s">
        <v>91</v>
      </c>
    </row>
    <row r="2" spans="2:3" ht="12.75">
      <c r="B2" s="56"/>
      <c r="C2" s="176" t="s">
        <v>363</v>
      </c>
    </row>
    <row r="4" spans="1:3" ht="23.25" thickBot="1">
      <c r="A4" s="183"/>
      <c r="B4" s="56"/>
      <c r="C4" s="619" t="s">
        <v>305</v>
      </c>
    </row>
    <row r="5" spans="1:4" ht="13.5" thickBot="1">
      <c r="A5" s="82" t="s">
        <v>407</v>
      </c>
      <c r="B5" s="82" t="s">
        <v>408</v>
      </c>
      <c r="C5" s="185" t="s">
        <v>9</v>
      </c>
      <c r="D5" s="186" t="s">
        <v>432</v>
      </c>
    </row>
    <row r="6" spans="1:4" ht="13.5" thickBot="1">
      <c r="A6" s="61">
        <v>600</v>
      </c>
      <c r="B6" s="69">
        <v>60016</v>
      </c>
      <c r="C6" s="45"/>
      <c r="D6" s="187">
        <f>SUM(D7)</f>
        <v>750000</v>
      </c>
    </row>
    <row r="7" spans="1:4" ht="13.5" thickBot="1">
      <c r="A7" s="58"/>
      <c r="B7" s="14"/>
      <c r="C7" s="188" t="s">
        <v>391</v>
      </c>
      <c r="D7" s="189">
        <v>750000</v>
      </c>
    </row>
    <row r="8" spans="1:4" ht="13.5" thickBot="1">
      <c r="A8" s="190">
        <v>710</v>
      </c>
      <c r="B8" s="70">
        <v>71035</v>
      </c>
      <c r="C8" s="191"/>
      <c r="D8" s="170">
        <f>SUM(D9)</f>
        <v>80000</v>
      </c>
    </row>
    <row r="9" spans="1:4" ht="26.25" thickBot="1">
      <c r="A9" s="192"/>
      <c r="B9" s="68"/>
      <c r="C9" s="188" t="s">
        <v>392</v>
      </c>
      <c r="D9" s="193">
        <v>80000</v>
      </c>
    </row>
    <row r="10" spans="1:6" ht="13.5" thickBot="1">
      <c r="A10" s="190">
        <v>900</v>
      </c>
      <c r="B10" s="70">
        <v>90003</v>
      </c>
      <c r="C10" s="194"/>
      <c r="D10" s="98">
        <f>SUM(D11)</f>
        <v>600000</v>
      </c>
      <c r="F10" s="184"/>
    </row>
    <row r="11" spans="1:4" ht="13.5" thickBot="1">
      <c r="A11" s="192"/>
      <c r="B11" s="68"/>
      <c r="C11" s="188" t="s">
        <v>393</v>
      </c>
      <c r="D11" s="189">
        <v>600000</v>
      </c>
    </row>
    <row r="12" spans="1:4" ht="13.5" thickBot="1">
      <c r="A12" s="192"/>
      <c r="B12" s="70">
        <v>90004</v>
      </c>
      <c r="C12" s="195"/>
      <c r="D12" s="196">
        <f>SUM(D13)</f>
        <v>500000</v>
      </c>
    </row>
    <row r="13" spans="1:4" ht="13.5" thickBot="1">
      <c r="A13" s="192"/>
      <c r="B13" s="68"/>
      <c r="C13" s="188" t="s">
        <v>394</v>
      </c>
      <c r="D13" s="189">
        <v>500000</v>
      </c>
    </row>
    <row r="14" spans="1:4" ht="13.5" thickBot="1">
      <c r="A14" s="192"/>
      <c r="B14" s="70">
        <v>90015</v>
      </c>
      <c r="C14" s="195"/>
      <c r="D14" s="196">
        <f>SUM(D15)</f>
        <v>1150000</v>
      </c>
    </row>
    <row r="15" spans="1:4" ht="13.5" thickBot="1">
      <c r="A15" s="192"/>
      <c r="B15" s="68"/>
      <c r="C15" s="197" t="s">
        <v>398</v>
      </c>
      <c r="D15" s="198">
        <v>1150000</v>
      </c>
    </row>
    <row r="16" spans="1:4" ht="13.5" thickBot="1">
      <c r="A16" s="192"/>
      <c r="B16" s="70">
        <v>90017</v>
      </c>
      <c r="C16" s="195"/>
      <c r="D16" s="196">
        <f>SUM(D17:D20)</f>
        <v>510689</v>
      </c>
    </row>
    <row r="17" spans="1:4" ht="12.75">
      <c r="A17" s="192"/>
      <c r="B17" s="68"/>
      <c r="C17" s="197" t="s">
        <v>395</v>
      </c>
      <c r="D17" s="198">
        <v>320000</v>
      </c>
    </row>
    <row r="18" spans="1:4" ht="12.75">
      <c r="A18" s="192"/>
      <c r="B18" s="68"/>
      <c r="C18" s="197" t="s">
        <v>396</v>
      </c>
      <c r="D18" s="198">
        <v>160000</v>
      </c>
    </row>
    <row r="19" spans="1:4" ht="12.75">
      <c r="A19" s="192"/>
      <c r="B19" s="68"/>
      <c r="C19" s="197" t="s">
        <v>397</v>
      </c>
      <c r="D19" s="198">
        <v>28773</v>
      </c>
    </row>
    <row r="20" spans="1:4" ht="13.5" thickBot="1">
      <c r="A20" s="192"/>
      <c r="B20" s="68"/>
      <c r="C20" s="197" t="s">
        <v>400</v>
      </c>
      <c r="D20" s="198">
        <v>1916</v>
      </c>
    </row>
    <row r="21" spans="1:4" ht="13.5" thickBot="1">
      <c r="A21" s="199"/>
      <c r="B21" s="182"/>
      <c r="C21" s="200" t="s">
        <v>11</v>
      </c>
      <c r="D21" s="196">
        <f>SUM(D6,D8,D10,D12,D14,D16)</f>
        <v>3590689</v>
      </c>
    </row>
    <row r="22" spans="1:4" ht="12.75">
      <c r="A22" s="63"/>
      <c r="B22" s="63"/>
      <c r="C22" s="201"/>
      <c r="D22" s="174"/>
    </row>
    <row r="23" spans="1:4" ht="23.25" thickBot="1">
      <c r="A23" s="183"/>
      <c r="B23" s="63"/>
      <c r="C23" s="619" t="s">
        <v>351</v>
      </c>
      <c r="D23" s="174"/>
    </row>
    <row r="24" spans="1:4" ht="13.5" thickBot="1">
      <c r="A24" s="82" t="s">
        <v>407</v>
      </c>
      <c r="B24" s="82" t="s">
        <v>408</v>
      </c>
      <c r="C24" s="185" t="s">
        <v>9</v>
      </c>
      <c r="D24" s="186" t="s">
        <v>432</v>
      </c>
    </row>
    <row r="25" spans="1:4" ht="13.5" thickBot="1">
      <c r="A25" s="190">
        <v>801</v>
      </c>
      <c r="B25" s="62">
        <v>80101</v>
      </c>
      <c r="C25" s="194"/>
      <c r="D25" s="410">
        <f>SUM(D26)</f>
        <v>100000</v>
      </c>
    </row>
    <row r="26" spans="1:4" ht="13.5" thickBot="1">
      <c r="A26" s="192"/>
      <c r="B26" s="68"/>
      <c r="C26" s="188" t="s">
        <v>301</v>
      </c>
      <c r="D26" s="613">
        <v>100000</v>
      </c>
    </row>
    <row r="27" spans="1:4" ht="13.5" thickBot="1">
      <c r="A27" s="192"/>
      <c r="B27" s="70">
        <v>80104</v>
      </c>
      <c r="C27" s="195"/>
      <c r="D27" s="410">
        <f>SUM(D28)</f>
        <v>150000</v>
      </c>
    </row>
    <row r="28" spans="1:4" ht="13.5" thickBot="1">
      <c r="A28" s="192"/>
      <c r="B28" s="68"/>
      <c r="C28" s="188" t="s">
        <v>302</v>
      </c>
      <c r="D28" s="613">
        <v>150000</v>
      </c>
    </row>
    <row r="29" spans="1:4" ht="13.5" thickBot="1">
      <c r="A29" s="192"/>
      <c r="B29" s="70">
        <v>80110</v>
      </c>
      <c r="C29" s="195"/>
      <c r="D29" s="410">
        <f>SUM(D30)</f>
        <v>100000</v>
      </c>
    </row>
    <row r="30" spans="1:4" ht="13.5" thickBot="1">
      <c r="A30" s="192"/>
      <c r="B30" s="68"/>
      <c r="C30" s="195" t="s">
        <v>303</v>
      </c>
      <c r="D30" s="613">
        <v>100000</v>
      </c>
    </row>
    <row r="31" spans="1:4" ht="13.5" thickBot="1">
      <c r="A31" s="199"/>
      <c r="B31" s="182"/>
      <c r="C31" s="200" t="s">
        <v>11</v>
      </c>
      <c r="D31" s="217">
        <f>SUM(D25,D27,D29)</f>
        <v>350000</v>
      </c>
    </row>
    <row r="32" spans="1:3" ht="12.75">
      <c r="A32" s="63"/>
      <c r="B32" s="68"/>
      <c r="C32" s="534"/>
    </row>
    <row r="33" spans="1:3" ht="12.75" customHeight="1" thickBot="1">
      <c r="A33" s="183"/>
      <c r="B33" s="56"/>
      <c r="C33" s="619" t="s">
        <v>299</v>
      </c>
    </row>
    <row r="34" spans="1:4" ht="13.5" thickBot="1">
      <c r="A34" s="82" t="s">
        <v>407</v>
      </c>
      <c r="B34" s="83" t="s">
        <v>408</v>
      </c>
      <c r="C34" s="185" t="s">
        <v>9</v>
      </c>
      <c r="D34" s="186" t="s">
        <v>432</v>
      </c>
    </row>
    <row r="35" spans="1:4" ht="26.25" thickBot="1">
      <c r="A35" s="45">
        <v>851</v>
      </c>
      <c r="B35" s="185">
        <v>85154</v>
      </c>
      <c r="C35" s="72" t="s">
        <v>405</v>
      </c>
      <c r="D35" s="202">
        <v>70000</v>
      </c>
    </row>
    <row r="36" spans="1:4" ht="13.5" thickBot="1">
      <c r="A36" s="59"/>
      <c r="B36" s="44"/>
      <c r="C36" s="203" t="s">
        <v>11</v>
      </c>
      <c r="D36" s="204">
        <f>SUM(D35)</f>
        <v>70000</v>
      </c>
    </row>
    <row r="38" spans="1:3" ht="24.75" thickBot="1">
      <c r="A38" s="617"/>
      <c r="B38" s="56"/>
      <c r="C38" s="618" t="s">
        <v>364</v>
      </c>
    </row>
    <row r="39" spans="1:4" ht="13.5" thickBot="1">
      <c r="A39" s="82" t="s">
        <v>407</v>
      </c>
      <c r="B39" s="82" t="s">
        <v>408</v>
      </c>
      <c r="C39" s="45" t="s">
        <v>9</v>
      </c>
      <c r="D39" s="186" t="s">
        <v>432</v>
      </c>
    </row>
    <row r="40" spans="1:4" ht="13.5" thickBot="1">
      <c r="A40" s="45">
        <v>851</v>
      </c>
      <c r="B40" s="45">
        <v>85154</v>
      </c>
      <c r="C40" s="71"/>
      <c r="D40" s="196">
        <f>SUM(D41)</f>
        <v>120000</v>
      </c>
    </row>
    <row r="41" spans="1:4" ht="39" thickBot="1">
      <c r="A41" s="58"/>
      <c r="B41" s="14"/>
      <c r="C41" s="72" t="s">
        <v>306</v>
      </c>
      <c r="D41" s="189">
        <v>120000</v>
      </c>
    </row>
    <row r="42" spans="1:4" ht="13.5" thickBot="1">
      <c r="A42" s="45">
        <v>921</v>
      </c>
      <c r="B42" s="45">
        <v>92105</v>
      </c>
      <c r="C42" s="72"/>
      <c r="D42" s="196">
        <f>SUM(D43)</f>
        <v>121000</v>
      </c>
    </row>
    <row r="43" spans="1:4" ht="39" thickBot="1">
      <c r="A43" s="237"/>
      <c r="B43" s="151"/>
      <c r="C43" s="71" t="s">
        <v>307</v>
      </c>
      <c r="D43" s="621">
        <v>121000</v>
      </c>
    </row>
    <row r="44" spans="1:4" ht="13.5" thickBot="1">
      <c r="A44" s="45">
        <v>926</v>
      </c>
      <c r="B44" s="45">
        <v>92695</v>
      </c>
      <c r="C44" s="71"/>
      <c r="D44" s="196">
        <f>SUM(D45)</f>
        <v>335000</v>
      </c>
    </row>
    <row r="45" spans="1:4" ht="39" thickBot="1">
      <c r="A45" s="58"/>
      <c r="B45" s="14"/>
      <c r="C45" s="71" t="s">
        <v>308</v>
      </c>
      <c r="D45" s="198">
        <v>335000</v>
      </c>
    </row>
    <row r="46" spans="1:4" ht="13.5" thickBot="1">
      <c r="A46" s="199"/>
      <c r="B46" s="182"/>
      <c r="C46" s="200" t="s">
        <v>11</v>
      </c>
      <c r="D46" s="196">
        <f>SUM(D40,D42,D44)</f>
        <v>576000</v>
      </c>
    </row>
    <row r="48" spans="1:3" ht="13.5" thickBot="1">
      <c r="A48" s="183"/>
      <c r="B48" s="56"/>
      <c r="C48" s="620" t="s">
        <v>300</v>
      </c>
    </row>
    <row r="49" spans="1:4" ht="13.5" thickBot="1">
      <c r="A49" s="82" t="s">
        <v>407</v>
      </c>
      <c r="B49" s="82" t="s">
        <v>408</v>
      </c>
      <c r="C49" s="45" t="s">
        <v>9</v>
      </c>
      <c r="D49" s="186" t="s">
        <v>432</v>
      </c>
    </row>
    <row r="50" spans="1:4" ht="13.5" thickBot="1">
      <c r="A50" s="45">
        <v>754</v>
      </c>
      <c r="B50" s="59">
        <v>75412</v>
      </c>
      <c r="C50" s="72"/>
      <c r="D50" s="196">
        <f>SUM(D51)</f>
        <v>85000</v>
      </c>
    </row>
    <row r="51" spans="1:4" ht="13.5" thickBot="1">
      <c r="A51" s="58"/>
      <c r="B51" s="14"/>
      <c r="C51" s="205" t="s">
        <v>399</v>
      </c>
      <c r="D51" s="189">
        <v>85000</v>
      </c>
    </row>
    <row r="52" spans="1:4" ht="13.5" thickBot="1">
      <c r="A52" s="165">
        <v>801</v>
      </c>
      <c r="B52" s="185">
        <v>80104</v>
      </c>
      <c r="C52" s="205"/>
      <c r="D52" s="210">
        <f>SUM(D53)</f>
        <v>15000</v>
      </c>
    </row>
    <row r="53" spans="1:4" ht="13.5" thickBot="1">
      <c r="A53" s="58"/>
      <c r="B53" s="14"/>
      <c r="C53" s="205" t="s">
        <v>309</v>
      </c>
      <c r="D53" s="189">
        <v>15000</v>
      </c>
    </row>
    <row r="54" spans="1:4" ht="13.5" thickBot="1">
      <c r="A54" s="45">
        <v>921</v>
      </c>
      <c r="B54" s="59">
        <v>92116</v>
      </c>
      <c r="C54" s="72"/>
      <c r="D54" s="196">
        <f>SUM(D55)</f>
        <v>2110000</v>
      </c>
    </row>
    <row r="55" spans="1:4" ht="13.5" thickBot="1">
      <c r="A55" s="58"/>
      <c r="B55" s="14"/>
      <c r="C55" s="209" t="s">
        <v>403</v>
      </c>
      <c r="D55" s="198">
        <v>2110000</v>
      </c>
    </row>
    <row r="56" spans="1:4" ht="13.5" thickBot="1">
      <c r="A56" s="59"/>
      <c r="B56" s="44"/>
      <c r="C56" s="200" t="s">
        <v>11</v>
      </c>
      <c r="D56" s="187">
        <f>SUM(D50,D52,D54)</f>
        <v>2210000</v>
      </c>
    </row>
    <row r="57" spans="1:4" ht="12.75">
      <c r="A57" s="14"/>
      <c r="B57" s="14"/>
      <c r="C57" s="201"/>
      <c r="D57" s="206"/>
    </row>
    <row r="58" spans="1:4" ht="23.25" thickBot="1">
      <c r="A58" s="183"/>
      <c r="B58" s="14"/>
      <c r="C58" s="619" t="s">
        <v>352</v>
      </c>
      <c r="D58" s="208"/>
    </row>
    <row r="59" spans="1:4" ht="13.5" thickBot="1">
      <c r="A59" s="82" t="s">
        <v>407</v>
      </c>
      <c r="B59" s="82" t="s">
        <v>408</v>
      </c>
      <c r="C59" s="59" t="s">
        <v>9</v>
      </c>
      <c r="D59" s="186" t="s">
        <v>432</v>
      </c>
    </row>
    <row r="60" spans="1:4" ht="13.5" thickBot="1">
      <c r="A60" s="61">
        <v>600</v>
      </c>
      <c r="B60" s="61">
        <v>60016</v>
      </c>
      <c r="C60" s="59"/>
      <c r="D60" s="187">
        <f>SUM(D61:D62)</f>
        <v>250000</v>
      </c>
    </row>
    <row r="61" spans="1:4" ht="22.5">
      <c r="A61" s="211"/>
      <c r="B61" s="201"/>
      <c r="C61" s="407" t="s">
        <v>20</v>
      </c>
      <c r="D61" s="212">
        <v>100000</v>
      </c>
    </row>
    <row r="62" spans="1:4" ht="13.5" thickBot="1">
      <c r="A62" s="211"/>
      <c r="B62" s="201"/>
      <c r="C62" s="408" t="s">
        <v>21</v>
      </c>
      <c r="D62" s="212">
        <v>150000</v>
      </c>
    </row>
    <row r="63" spans="1:4" ht="13.5" thickBot="1">
      <c r="A63" s="61">
        <v>710</v>
      </c>
      <c r="B63" s="61">
        <v>71035</v>
      </c>
      <c r="C63" s="59"/>
      <c r="D63" s="410">
        <f>SUM(D64)</f>
        <v>30000</v>
      </c>
    </row>
    <row r="64" spans="1:4" ht="13.5" thickBot="1">
      <c r="A64" s="211"/>
      <c r="B64" s="201"/>
      <c r="C64" s="407" t="s">
        <v>22</v>
      </c>
      <c r="D64" s="212">
        <v>30000</v>
      </c>
    </row>
    <row r="65" spans="1:4" ht="13.5" thickBot="1">
      <c r="A65" s="61">
        <v>900</v>
      </c>
      <c r="B65" s="200">
        <v>90004</v>
      </c>
      <c r="C65" s="409"/>
      <c r="D65" s="410">
        <f>SUM(D66)</f>
        <v>200000</v>
      </c>
    </row>
    <row r="66" spans="1:4" ht="23.25" thickBot="1">
      <c r="A66" s="58"/>
      <c r="B66" s="14"/>
      <c r="C66" s="407" t="s">
        <v>20</v>
      </c>
      <c r="D66" s="212">
        <v>200000</v>
      </c>
    </row>
    <row r="67" spans="1:4" ht="13.5" thickBot="1">
      <c r="A67" s="608"/>
      <c r="B67" s="62">
        <v>90015</v>
      </c>
      <c r="C67" s="199"/>
      <c r="D67" s="170">
        <f>SUM(D68)</f>
        <v>381000</v>
      </c>
    </row>
    <row r="68" spans="1:4" ht="13.5" thickBot="1">
      <c r="A68" s="192"/>
      <c r="B68" s="68"/>
      <c r="C68" s="407" t="s">
        <v>419</v>
      </c>
      <c r="D68" s="214">
        <v>381000</v>
      </c>
    </row>
    <row r="69" spans="1:4" ht="13.5" thickBot="1">
      <c r="A69" s="192"/>
      <c r="B69" s="213">
        <v>90017</v>
      </c>
      <c r="C69" s="412"/>
      <c r="D69" s="217">
        <f>SUM(D70:D73)</f>
        <v>10663000</v>
      </c>
    </row>
    <row r="70" spans="1:4" ht="22.5">
      <c r="A70" s="192"/>
      <c r="B70" s="63"/>
      <c r="C70" s="407" t="s">
        <v>23</v>
      </c>
      <c r="D70" s="411">
        <v>9550000</v>
      </c>
    </row>
    <row r="71" spans="1:4" ht="12.75">
      <c r="A71" s="192"/>
      <c r="B71" s="63"/>
      <c r="C71" s="139" t="s">
        <v>420</v>
      </c>
      <c r="D71" s="411">
        <v>200000</v>
      </c>
    </row>
    <row r="72" spans="1:4" ht="22.5">
      <c r="A72" s="192"/>
      <c r="B72" s="63"/>
      <c r="C72" s="139" t="s">
        <v>24</v>
      </c>
      <c r="D72" s="411">
        <v>713000</v>
      </c>
    </row>
    <row r="73" spans="1:4" ht="23.25" thickBot="1">
      <c r="A73" s="192"/>
      <c r="B73" s="63"/>
      <c r="C73" s="408" t="s">
        <v>25</v>
      </c>
      <c r="D73" s="411">
        <v>200000</v>
      </c>
    </row>
    <row r="74" spans="1:4" ht="13.5" thickBot="1">
      <c r="A74" s="199"/>
      <c r="B74" s="182"/>
      <c r="C74" s="413" t="s">
        <v>11</v>
      </c>
      <c r="D74" s="217">
        <f>SUM(D60,D63,D65,D67,D69)</f>
        <v>11524000</v>
      </c>
    </row>
    <row r="75" spans="1:4" ht="12.75">
      <c r="A75" s="63"/>
      <c r="B75" s="63"/>
      <c r="C75" s="201"/>
      <c r="D75" s="614"/>
    </row>
    <row r="76" spans="1:4" ht="23.25" thickBot="1">
      <c r="A76" s="183"/>
      <c r="B76" s="14"/>
      <c r="C76" s="619" t="s">
        <v>353</v>
      </c>
      <c r="D76" s="208"/>
    </row>
    <row r="77" spans="1:4" ht="13.5" thickBot="1">
      <c r="A77" s="82" t="s">
        <v>407</v>
      </c>
      <c r="B77" s="82" t="s">
        <v>408</v>
      </c>
      <c r="C77" s="59" t="s">
        <v>9</v>
      </c>
      <c r="D77" s="186" t="s">
        <v>432</v>
      </c>
    </row>
    <row r="78" spans="1:4" ht="13.5" thickBot="1">
      <c r="A78" s="61">
        <v>700</v>
      </c>
      <c r="B78" s="61">
        <v>70001</v>
      </c>
      <c r="C78" s="237"/>
      <c r="D78" s="187">
        <f>SUM(D79:D81)</f>
        <v>3110000</v>
      </c>
    </row>
    <row r="79" spans="1:4" ht="33.75">
      <c r="A79" s="211"/>
      <c r="B79" s="201"/>
      <c r="C79" s="407" t="s">
        <v>354</v>
      </c>
      <c r="D79" s="615">
        <v>2700000</v>
      </c>
    </row>
    <row r="80" spans="1:4" ht="22.5">
      <c r="A80" s="211"/>
      <c r="B80" s="201"/>
      <c r="C80" s="139" t="s">
        <v>355</v>
      </c>
      <c r="D80" s="615">
        <v>320000</v>
      </c>
    </row>
    <row r="81" spans="1:4" ht="23.25" thickBot="1">
      <c r="A81" s="211"/>
      <c r="B81" s="201"/>
      <c r="C81" s="139" t="s">
        <v>356</v>
      </c>
      <c r="D81" s="615">
        <v>90000</v>
      </c>
    </row>
    <row r="82" spans="1:4" ht="13.5" thickBot="1">
      <c r="A82" s="61">
        <v>801</v>
      </c>
      <c r="B82" s="200">
        <v>80101</v>
      </c>
      <c r="C82" s="409"/>
      <c r="D82" s="410">
        <f>SUM(D83)</f>
        <v>2600000</v>
      </c>
    </row>
    <row r="83" spans="1:4" ht="13.5" thickBot="1">
      <c r="A83" s="58"/>
      <c r="B83" s="14"/>
      <c r="C83" s="407" t="s">
        <v>360</v>
      </c>
      <c r="D83" s="212">
        <v>2600000</v>
      </c>
    </row>
    <row r="84" spans="1:4" ht="13.5" thickBot="1">
      <c r="A84" s="608"/>
      <c r="B84" s="62">
        <v>80104</v>
      </c>
      <c r="C84" s="199"/>
      <c r="D84" s="170">
        <f>SUM(D85)</f>
        <v>1075000</v>
      </c>
    </row>
    <row r="85" spans="1:4" ht="13.5" thickBot="1">
      <c r="A85" s="192"/>
      <c r="B85" s="68"/>
      <c r="C85" s="407" t="s">
        <v>360</v>
      </c>
      <c r="D85" s="214">
        <v>1075000</v>
      </c>
    </row>
    <row r="86" spans="1:4" ht="13.5" thickBot="1">
      <c r="A86" s="192"/>
      <c r="B86" s="213">
        <v>80110</v>
      </c>
      <c r="C86" s="412"/>
      <c r="D86" s="217">
        <f>SUM(D87:D87)</f>
        <v>1100000</v>
      </c>
    </row>
    <row r="87" spans="1:4" ht="13.5" thickBot="1">
      <c r="A87" s="192"/>
      <c r="B87" s="63"/>
      <c r="C87" s="407" t="s">
        <v>360</v>
      </c>
      <c r="D87" s="411">
        <v>1100000</v>
      </c>
    </row>
    <row r="88" spans="1:4" ht="13.5" thickBot="1">
      <c r="A88" s="199"/>
      <c r="B88" s="182"/>
      <c r="C88" s="61" t="s">
        <v>11</v>
      </c>
      <c r="D88" s="217">
        <f>SUM(D78,D82,D84,D86)</f>
        <v>7885000</v>
      </c>
    </row>
    <row r="89" spans="1:4" ht="12.75">
      <c r="A89" s="63"/>
      <c r="B89" s="63"/>
      <c r="C89" s="201"/>
      <c r="D89" s="614"/>
    </row>
    <row r="90" spans="3:4" ht="12.75">
      <c r="C90" s="14" t="s">
        <v>12</v>
      </c>
      <c r="D90" s="206">
        <f>SUM(D21,D31,D36,D46,D56,D74,D88)</f>
        <v>26205689</v>
      </c>
    </row>
    <row r="95" ht="12.75">
      <c r="G95" s="61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9"/>
  <sheetViews>
    <sheetView showGridLines="0" workbookViewId="0" topLeftCell="A1">
      <selection activeCell="E70" sqref="A1:E70"/>
    </sheetView>
  </sheetViews>
  <sheetFormatPr defaultColWidth="9.00390625" defaultRowHeight="12.75"/>
  <cols>
    <col min="1" max="1" width="5.625" style="87" customWidth="1"/>
    <col min="2" max="2" width="8.75390625" style="87" bestFit="1" customWidth="1"/>
    <col min="3" max="3" width="5.00390625" style="87" bestFit="1" customWidth="1"/>
    <col min="4" max="4" width="51.00390625" style="87" customWidth="1"/>
    <col min="5" max="5" width="16.00390625" style="87" customWidth="1"/>
    <col min="6" max="15" width="11.375" style="87" customWidth="1"/>
    <col min="16" max="16384" width="9.125" style="87" customWidth="1"/>
  </cols>
  <sheetData>
    <row r="1" ht="67.5">
      <c r="E1" s="244" t="s">
        <v>92</v>
      </c>
    </row>
    <row r="2" spans="3:4" ht="12.75">
      <c r="C2" s="738" t="s">
        <v>100</v>
      </c>
      <c r="D2" s="739"/>
    </row>
    <row r="3" spans="3:4" ht="12.75">
      <c r="C3" s="739"/>
      <c r="D3" s="739"/>
    </row>
    <row r="4" spans="3:4" ht="12.75">
      <c r="C4" s="739"/>
      <c r="D4" s="739"/>
    </row>
    <row r="5" spans="3:4" ht="12.75">
      <c r="C5" s="84"/>
      <c r="D5" s="84"/>
    </row>
    <row r="6" spans="2:4" ht="12.75">
      <c r="B6" s="485"/>
      <c r="C6" s="152"/>
      <c r="D6" s="486" t="s">
        <v>13</v>
      </c>
    </row>
    <row r="7" spans="3:4" ht="13.5" thickBot="1">
      <c r="C7" s="152"/>
      <c r="D7" s="10"/>
    </row>
    <row r="8" spans="1:5" ht="11.25" customHeight="1">
      <c r="A8" s="487"/>
      <c r="B8" s="488"/>
      <c r="C8" s="489"/>
      <c r="D8" s="490"/>
      <c r="E8" s="491" t="s">
        <v>404</v>
      </c>
    </row>
    <row r="9" spans="1:5" ht="12" customHeight="1">
      <c r="A9" s="492" t="s">
        <v>414</v>
      </c>
      <c r="B9" s="493" t="s">
        <v>408</v>
      </c>
      <c r="C9" s="494" t="s">
        <v>412</v>
      </c>
      <c r="D9" s="495" t="s">
        <v>9</v>
      </c>
      <c r="E9" s="601">
        <v>2006</v>
      </c>
    </row>
    <row r="10" spans="1:5" ht="11.25" customHeight="1" thickBot="1">
      <c r="A10" s="496"/>
      <c r="B10" s="497"/>
      <c r="C10" s="497"/>
      <c r="D10" s="166"/>
      <c r="E10" s="602"/>
    </row>
    <row r="11" spans="1:5" s="501" customFormat="1" ht="36" customHeight="1" thickBot="1">
      <c r="A11" s="499"/>
      <c r="B11" s="500"/>
      <c r="C11" s="740" t="s">
        <v>0</v>
      </c>
      <c r="D11" s="741"/>
      <c r="E11" s="124">
        <f>SUM(E12,E15,E18)</f>
        <v>8835228</v>
      </c>
    </row>
    <row r="12" spans="1:5" ht="13.5" thickBot="1">
      <c r="A12" s="502">
        <v>750</v>
      </c>
      <c r="B12" s="22"/>
      <c r="C12" s="22"/>
      <c r="D12" s="74" t="s">
        <v>410</v>
      </c>
      <c r="E12" s="128">
        <f>SUM(E13)</f>
        <v>125958</v>
      </c>
    </row>
    <row r="13" spans="1:5" s="506" customFormat="1" ht="12.75" thickBot="1">
      <c r="A13" s="503"/>
      <c r="B13" s="504">
        <v>75011</v>
      </c>
      <c r="C13" s="476"/>
      <c r="D13" s="505" t="s">
        <v>247</v>
      </c>
      <c r="E13" s="360">
        <f>SUM(E14)</f>
        <v>125958</v>
      </c>
    </row>
    <row r="14" spans="1:5" s="511" customFormat="1" ht="34.5" thickBot="1">
      <c r="A14" s="507"/>
      <c r="B14" s="508"/>
      <c r="C14" s="509">
        <v>2010</v>
      </c>
      <c r="D14" s="474" t="s">
        <v>439</v>
      </c>
      <c r="E14" s="510">
        <v>125958</v>
      </c>
    </row>
    <row r="15" spans="1:5" ht="39" thickBot="1">
      <c r="A15" s="502">
        <v>751</v>
      </c>
      <c r="B15" s="22"/>
      <c r="C15" s="22"/>
      <c r="D15" s="482" t="s">
        <v>297</v>
      </c>
      <c r="E15" s="128">
        <f>SUM(E16)</f>
        <v>6200</v>
      </c>
    </row>
    <row r="16" spans="1:5" s="506" customFormat="1" ht="24.75" thickBot="1">
      <c r="A16" s="503"/>
      <c r="B16" s="504">
        <v>75101</v>
      </c>
      <c r="C16" s="476"/>
      <c r="D16" s="477" t="s">
        <v>1</v>
      </c>
      <c r="E16" s="360">
        <f>SUM(E17:E17)</f>
        <v>6200</v>
      </c>
    </row>
    <row r="17" spans="1:5" s="511" customFormat="1" ht="34.5" thickBot="1">
      <c r="A17" s="507"/>
      <c r="B17" s="508"/>
      <c r="C17" s="483">
        <v>2010</v>
      </c>
      <c r="D17" s="474" t="s">
        <v>439</v>
      </c>
      <c r="E17" s="510">
        <v>6200</v>
      </c>
    </row>
    <row r="18" spans="1:5" ht="13.5" thickBot="1">
      <c r="A18" s="502">
        <v>852</v>
      </c>
      <c r="B18" s="22"/>
      <c r="C18" s="22"/>
      <c r="D18" s="74" t="s">
        <v>7</v>
      </c>
      <c r="E18" s="128">
        <f>SUM(E19,E21,E23,E25)</f>
        <v>8703070</v>
      </c>
    </row>
    <row r="19" spans="1:5" s="506" customFormat="1" ht="36.75" thickBot="1">
      <c r="A19" s="503"/>
      <c r="B19" s="504">
        <v>85212</v>
      </c>
      <c r="C19" s="476"/>
      <c r="D19" s="479" t="s">
        <v>188</v>
      </c>
      <c r="E19" s="360">
        <f>SUM(E20)</f>
        <v>8098965</v>
      </c>
    </row>
    <row r="20" spans="1:5" s="511" customFormat="1" ht="34.5" thickBot="1">
      <c r="A20" s="507"/>
      <c r="B20" s="512"/>
      <c r="C20" s="475">
        <v>2010</v>
      </c>
      <c r="D20" s="474" t="s">
        <v>439</v>
      </c>
      <c r="E20" s="513">
        <v>8098965</v>
      </c>
    </row>
    <row r="21" spans="1:5" s="506" customFormat="1" ht="36.75" thickBot="1">
      <c r="A21" s="503"/>
      <c r="B21" s="514">
        <v>85213</v>
      </c>
      <c r="C21" s="480"/>
      <c r="D21" s="481" t="s">
        <v>3</v>
      </c>
      <c r="E21" s="515">
        <f>SUM(E22)</f>
        <v>50681</v>
      </c>
    </row>
    <row r="22" spans="1:5" s="511" customFormat="1" ht="34.5" thickBot="1">
      <c r="A22" s="507"/>
      <c r="B22" s="508"/>
      <c r="C22" s="475">
        <v>2010</v>
      </c>
      <c r="D22" s="474" t="s">
        <v>439</v>
      </c>
      <c r="E22" s="510">
        <v>50681</v>
      </c>
    </row>
    <row r="23" spans="1:5" s="506" customFormat="1" ht="24.75" thickBot="1">
      <c r="A23" s="503"/>
      <c r="B23" s="514">
        <v>85214</v>
      </c>
      <c r="C23" s="480"/>
      <c r="D23" s="481" t="s">
        <v>2</v>
      </c>
      <c r="E23" s="515">
        <f>SUM(E24:E24)</f>
        <v>545185</v>
      </c>
    </row>
    <row r="24" spans="1:5" s="511" customFormat="1" ht="34.5" thickBot="1">
      <c r="A24" s="507"/>
      <c r="B24" s="508"/>
      <c r="C24" s="475">
        <v>2010</v>
      </c>
      <c r="D24" s="474" t="s">
        <v>374</v>
      </c>
      <c r="E24" s="510">
        <v>545185</v>
      </c>
    </row>
    <row r="25" spans="1:5" s="506" customFormat="1" ht="24.75" thickBot="1">
      <c r="A25" s="516"/>
      <c r="B25" s="514">
        <v>85228</v>
      </c>
      <c r="C25" s="480"/>
      <c r="D25" s="484" t="s">
        <v>4</v>
      </c>
      <c r="E25" s="515">
        <f>SUM(E26:E26)</f>
        <v>8239</v>
      </c>
    </row>
    <row r="26" spans="1:5" s="511" customFormat="1" ht="34.5" thickBot="1">
      <c r="A26" s="517"/>
      <c r="B26" s="518"/>
      <c r="C26" s="475">
        <v>2010</v>
      </c>
      <c r="D26" s="478" t="s">
        <v>439</v>
      </c>
      <c r="E26" s="513">
        <v>8239</v>
      </c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spans="1:5" ht="12.75">
      <c r="A38" s="500"/>
      <c r="B38" s="519"/>
      <c r="C38" s="520"/>
      <c r="D38" s="520"/>
      <c r="E38" s="520"/>
    </row>
    <row r="39" spans="1:5" ht="12.75">
      <c r="A39" s="500"/>
      <c r="C39" s="40"/>
      <c r="D39" s="40"/>
      <c r="E39" s="40"/>
    </row>
    <row r="40" spans="1:5" ht="12.75">
      <c r="A40" s="500"/>
      <c r="C40" s="40"/>
      <c r="D40" s="40"/>
      <c r="E40" s="40"/>
    </row>
    <row r="41" spans="1:5" ht="12.75">
      <c r="A41" s="500"/>
      <c r="B41" s="5"/>
      <c r="C41" s="40"/>
      <c r="D41" s="40"/>
      <c r="E41" s="521"/>
    </row>
    <row r="42" spans="1:5" ht="12.75">
      <c r="A42" s="40"/>
      <c r="B42" s="40"/>
      <c r="C42" s="522"/>
      <c r="D42" s="40" t="s">
        <v>406</v>
      </c>
      <c r="E42" s="134"/>
    </row>
    <row r="43" spans="1:5" ht="13.5" thickBot="1">
      <c r="A43" s="40"/>
      <c r="B43" s="40"/>
      <c r="C43" s="522"/>
      <c r="D43" s="40"/>
      <c r="E43" s="134"/>
    </row>
    <row r="44" spans="1:5" ht="12.75">
      <c r="A44" s="487"/>
      <c r="B44" s="488"/>
      <c r="C44" s="489"/>
      <c r="D44" s="490"/>
      <c r="E44" s="491" t="s">
        <v>404</v>
      </c>
    </row>
    <row r="45" spans="1:5" ht="12.75">
      <c r="A45" s="492" t="s">
        <v>414</v>
      </c>
      <c r="B45" s="493" t="s">
        <v>408</v>
      </c>
      <c r="C45" s="494" t="s">
        <v>412</v>
      </c>
      <c r="D45" s="495" t="s">
        <v>9</v>
      </c>
      <c r="E45" s="601">
        <v>2006</v>
      </c>
    </row>
    <row r="46" spans="1:5" ht="13.5" thickBot="1">
      <c r="A46" s="496"/>
      <c r="B46" s="497"/>
      <c r="C46" s="497"/>
      <c r="D46" s="166"/>
      <c r="E46" s="498"/>
    </row>
    <row r="47" spans="1:5" ht="12.75">
      <c r="A47" s="78"/>
      <c r="B47" s="179"/>
      <c r="C47" s="179"/>
      <c r="D47" s="41"/>
      <c r="E47" s="523"/>
    </row>
    <row r="48" spans="1:5" ht="12.75">
      <c r="A48" s="499"/>
      <c r="B48" s="500"/>
      <c r="C48" s="742" t="s">
        <v>379</v>
      </c>
      <c r="D48" s="743"/>
      <c r="E48" s="126">
        <f>SUM(E50,E54,E57)</f>
        <v>8835228</v>
      </c>
    </row>
    <row r="49" spans="1:5" ht="13.5" thickBot="1">
      <c r="A49" s="524"/>
      <c r="B49" s="525"/>
      <c r="C49" s="167"/>
      <c r="D49" s="180"/>
      <c r="E49" s="526"/>
    </row>
    <row r="50" spans="1:5" ht="13.5" thickBot="1">
      <c r="A50" s="502">
        <v>750</v>
      </c>
      <c r="B50" s="179"/>
      <c r="C50" s="179"/>
      <c r="D50" s="41" t="s">
        <v>410</v>
      </c>
      <c r="E50" s="128">
        <f>SUM(E51)</f>
        <v>125958</v>
      </c>
    </row>
    <row r="51" spans="1:5" s="506" customFormat="1" ht="12.75" thickBot="1">
      <c r="A51" s="503"/>
      <c r="B51" s="514">
        <v>75011</v>
      </c>
      <c r="C51" s="480"/>
      <c r="D51" s="538" t="s">
        <v>247</v>
      </c>
      <c r="E51" s="367">
        <f>SUM(E52)</f>
        <v>125958</v>
      </c>
    </row>
    <row r="52" spans="1:5" s="511" customFormat="1" ht="11.25">
      <c r="A52" s="507"/>
      <c r="B52" s="508"/>
      <c r="C52" s="508"/>
      <c r="D52" s="119" t="s">
        <v>5</v>
      </c>
      <c r="E52" s="541">
        <f>SUM(E53)</f>
        <v>125958</v>
      </c>
    </row>
    <row r="53" spans="1:5" s="511" customFormat="1" ht="12" thickBot="1">
      <c r="A53" s="507"/>
      <c r="B53" s="508"/>
      <c r="C53" s="508"/>
      <c r="D53" s="119" t="s">
        <v>298</v>
      </c>
      <c r="E53" s="404">
        <v>125958</v>
      </c>
    </row>
    <row r="54" spans="1:5" ht="39" thickBot="1">
      <c r="A54" s="502">
        <v>751</v>
      </c>
      <c r="B54" s="22"/>
      <c r="C54" s="22"/>
      <c r="D54" s="539" t="s">
        <v>297</v>
      </c>
      <c r="E54" s="526">
        <f>SUM(E55)</f>
        <v>6200</v>
      </c>
    </row>
    <row r="55" spans="1:5" s="506" customFormat="1" ht="24.75" thickBot="1">
      <c r="A55" s="503"/>
      <c r="B55" s="504">
        <v>75101</v>
      </c>
      <c r="C55" s="476"/>
      <c r="D55" s="477" t="s">
        <v>1</v>
      </c>
      <c r="E55" s="360">
        <f>SUM(E56:E56)</f>
        <v>6200</v>
      </c>
    </row>
    <row r="56" spans="1:5" s="511" customFormat="1" ht="12" thickBot="1">
      <c r="A56" s="507"/>
      <c r="B56" s="508"/>
      <c r="C56" s="508"/>
      <c r="D56" s="119" t="s">
        <v>175</v>
      </c>
      <c r="E56" s="510">
        <v>6200</v>
      </c>
    </row>
    <row r="57" spans="1:5" ht="13.5" thickBot="1">
      <c r="A57" s="502">
        <v>852</v>
      </c>
      <c r="B57" s="22"/>
      <c r="C57" s="22"/>
      <c r="D57" s="74" t="s">
        <v>7</v>
      </c>
      <c r="E57" s="128">
        <f>SUM(E58,E62,E65,E67)</f>
        <v>8703070</v>
      </c>
    </row>
    <row r="58" spans="1:5" s="506" customFormat="1" ht="36.75" thickBot="1">
      <c r="A58" s="503"/>
      <c r="B58" s="504">
        <v>85212</v>
      </c>
      <c r="C58" s="476"/>
      <c r="D58" s="479" t="s">
        <v>188</v>
      </c>
      <c r="E58" s="360">
        <f>SUM(E59)</f>
        <v>8098965</v>
      </c>
    </row>
    <row r="59" spans="1:5" s="511" customFormat="1" ht="11.25">
      <c r="A59" s="507"/>
      <c r="B59" s="540"/>
      <c r="C59" s="540"/>
      <c r="D59" s="119" t="s">
        <v>5</v>
      </c>
      <c r="E59" s="541">
        <f>SUM(E60:E61)</f>
        <v>8098965</v>
      </c>
    </row>
    <row r="60" spans="1:5" s="511" customFormat="1" ht="11.25">
      <c r="A60" s="507"/>
      <c r="B60" s="508"/>
      <c r="C60" s="508"/>
      <c r="D60" s="119" t="s">
        <v>298</v>
      </c>
      <c r="E60" s="319">
        <f>135727+7559+121405+3510</f>
        <v>268201</v>
      </c>
    </row>
    <row r="61" spans="1:5" s="511" customFormat="1" ht="12" thickBot="1">
      <c r="A61" s="507"/>
      <c r="B61" s="508"/>
      <c r="C61" s="508"/>
      <c r="D61" s="119" t="s">
        <v>376</v>
      </c>
      <c r="E61" s="319">
        <f>7767073+33691+30000</f>
        <v>7830764</v>
      </c>
    </row>
    <row r="62" spans="1:5" s="506" customFormat="1" ht="36.75" thickBot="1">
      <c r="A62" s="503"/>
      <c r="B62" s="514">
        <v>85213</v>
      </c>
      <c r="C62" s="480"/>
      <c r="D62" s="481" t="s">
        <v>3</v>
      </c>
      <c r="E62" s="542">
        <f>SUM(E63)</f>
        <v>50681</v>
      </c>
    </row>
    <row r="63" spans="1:5" s="511" customFormat="1" ht="11.25">
      <c r="A63" s="507"/>
      <c r="B63" s="508"/>
      <c r="C63" s="508"/>
      <c r="D63" s="119" t="s">
        <v>5</v>
      </c>
      <c r="E63" s="541">
        <f>SUM(E64)</f>
        <v>50681</v>
      </c>
    </row>
    <row r="64" spans="1:5" s="511" customFormat="1" ht="12" thickBot="1">
      <c r="A64" s="507"/>
      <c r="B64" s="508"/>
      <c r="C64" s="508"/>
      <c r="D64" s="119" t="s">
        <v>298</v>
      </c>
      <c r="E64" s="404">
        <v>50681</v>
      </c>
    </row>
    <row r="65" spans="1:5" s="506" customFormat="1" ht="24.75" thickBot="1">
      <c r="A65" s="503"/>
      <c r="B65" s="514">
        <v>85214</v>
      </c>
      <c r="C65" s="480"/>
      <c r="D65" s="481" t="s">
        <v>2</v>
      </c>
      <c r="E65" s="360">
        <f>SUM(E66:E66)</f>
        <v>545185</v>
      </c>
    </row>
    <row r="66" spans="1:5" s="511" customFormat="1" ht="12" thickBot="1">
      <c r="A66" s="507"/>
      <c r="B66" s="508"/>
      <c r="C66" s="508"/>
      <c r="D66" s="119" t="s">
        <v>175</v>
      </c>
      <c r="E66" s="510">
        <v>545185</v>
      </c>
    </row>
    <row r="67" spans="1:5" s="506" customFormat="1" ht="24.75" thickBot="1">
      <c r="A67" s="516"/>
      <c r="B67" s="514">
        <v>85228</v>
      </c>
      <c r="C67" s="480"/>
      <c r="D67" s="484" t="s">
        <v>4</v>
      </c>
      <c r="E67" s="515">
        <f>SUM(E68)</f>
        <v>8239</v>
      </c>
    </row>
    <row r="68" spans="1:5" s="511" customFormat="1" ht="11.25">
      <c r="A68" s="543"/>
      <c r="B68" s="508"/>
      <c r="C68" s="508"/>
      <c r="D68" s="119" t="s">
        <v>5</v>
      </c>
      <c r="E68" s="510">
        <f>SUM(E69)</f>
        <v>8239</v>
      </c>
    </row>
    <row r="69" spans="1:5" s="546" customFormat="1" ht="11.25">
      <c r="A69" s="547"/>
      <c r="B69" s="544"/>
      <c r="C69" s="545"/>
      <c r="D69" s="119" t="s">
        <v>298</v>
      </c>
      <c r="E69" s="114">
        <v>8239</v>
      </c>
    </row>
    <row r="70" spans="1:5" s="500" customFormat="1" ht="13.5" thickBot="1">
      <c r="A70" s="548"/>
      <c r="B70" s="525"/>
      <c r="C70" s="178"/>
      <c r="D70" s="178"/>
      <c r="E70" s="498"/>
    </row>
    <row r="71" spans="3:5" s="500" customFormat="1" ht="12.75">
      <c r="C71" s="5"/>
      <c r="D71" s="5"/>
      <c r="E71" s="528"/>
    </row>
    <row r="72" spans="3:5" s="500" customFormat="1" ht="12.75">
      <c r="C72" s="529"/>
      <c r="D72" s="529"/>
      <c r="E72" s="530"/>
    </row>
    <row r="73" spans="1:5" s="500" customFormat="1" ht="12.75">
      <c r="A73" s="5"/>
      <c r="B73" s="40"/>
      <c r="C73" s="5"/>
      <c r="D73" s="519"/>
      <c r="E73" s="103"/>
    </row>
    <row r="74" spans="1:5" s="527" customFormat="1" ht="12.75">
      <c r="A74" s="207"/>
      <c r="B74" s="406"/>
      <c r="C74" s="40"/>
      <c r="D74" s="519"/>
      <c r="E74" s="528"/>
    </row>
    <row r="75" spans="1:5" s="527" customFormat="1" ht="12.75">
      <c r="A75" s="207"/>
      <c r="B75" s="207"/>
      <c r="C75" s="406"/>
      <c r="D75" s="520"/>
      <c r="E75" s="531"/>
    </row>
    <row r="76" spans="1:5" s="527" customFormat="1" ht="12.75">
      <c r="A76" s="5"/>
      <c r="B76" s="207"/>
      <c r="C76" s="406"/>
      <c r="D76" s="532"/>
      <c r="E76" s="533"/>
    </row>
    <row r="77" spans="1:5" s="527" customFormat="1" ht="12.75">
      <c r="A77" s="534"/>
      <c r="B77" s="207"/>
      <c r="C77" s="406"/>
      <c r="D77" s="532"/>
      <c r="E77" s="533"/>
    </row>
    <row r="78" spans="1:5" s="527" customFormat="1" ht="12.75">
      <c r="A78" s="534"/>
      <c r="B78" s="207"/>
      <c r="C78" s="406"/>
      <c r="D78" s="152"/>
      <c r="E78" s="535"/>
    </row>
    <row r="79" spans="1:5" s="527" customFormat="1" ht="12.75">
      <c r="A79" s="534"/>
      <c r="B79" s="207"/>
      <c r="C79" s="406"/>
      <c r="D79" s="152"/>
      <c r="E79" s="533"/>
    </row>
    <row r="80" spans="1:5" s="527" customFormat="1" ht="12.75">
      <c r="A80" s="534"/>
      <c r="B80" s="534"/>
      <c r="C80" s="406"/>
      <c r="D80" s="152"/>
      <c r="E80" s="535"/>
    </row>
    <row r="81" spans="1:5" s="527" customFormat="1" ht="12.75">
      <c r="A81" s="534"/>
      <c r="B81" s="534"/>
      <c r="C81" s="406"/>
      <c r="D81" s="532"/>
      <c r="E81" s="533"/>
    </row>
    <row r="82" spans="1:5" s="527" customFormat="1" ht="12.75">
      <c r="A82" s="534"/>
      <c r="B82" s="534"/>
      <c r="C82" s="406"/>
      <c r="D82" s="532"/>
      <c r="E82" s="533"/>
    </row>
    <row r="83" spans="1:5" s="527" customFormat="1" ht="12.75">
      <c r="A83" s="534"/>
      <c r="B83" s="534"/>
      <c r="C83" s="406"/>
      <c r="D83" s="532"/>
      <c r="E83" s="533"/>
    </row>
    <row r="84" s="527" customFormat="1" ht="12.75"/>
    <row r="85" spans="4:5" s="527" customFormat="1" ht="12.75">
      <c r="D85" s="5"/>
      <c r="E85" s="533"/>
    </row>
    <row r="86" s="527" customFormat="1" ht="12.75"/>
    <row r="87" spans="2:5" s="527" customFormat="1" ht="12.75">
      <c r="B87" s="519"/>
      <c r="C87" s="207"/>
      <c r="D87" s="207"/>
      <c r="E87" s="207"/>
    </row>
    <row r="88" spans="2:5" s="527" customFormat="1" ht="12.75">
      <c r="B88" s="742"/>
      <c r="C88" s="742"/>
      <c r="D88" s="742"/>
      <c r="E88" s="40"/>
    </row>
    <row r="89" spans="2:5" s="527" customFormat="1" ht="12.75">
      <c r="B89" s="5"/>
      <c r="C89" s="40"/>
      <c r="D89" s="40"/>
      <c r="E89" s="521"/>
    </row>
    <row r="90" spans="1:5" s="527" customFormat="1" ht="12.75">
      <c r="A90" s="40"/>
      <c r="B90" s="5"/>
      <c r="C90" s="536"/>
      <c r="D90" s="40"/>
      <c r="E90" s="134"/>
    </row>
    <row r="91" spans="1:5" s="527" customFormat="1" ht="12.75">
      <c r="A91" s="40"/>
      <c r="B91" s="40"/>
      <c r="C91" s="40"/>
      <c r="D91" s="520"/>
      <c r="E91" s="134"/>
    </row>
    <row r="92" spans="1:5" s="527" customFormat="1" ht="12.75">
      <c r="A92" s="40"/>
      <c r="B92" s="40"/>
      <c r="C92" s="40"/>
      <c r="D92" s="519"/>
      <c r="E92" s="103"/>
    </row>
    <row r="93" spans="1:5" s="527" customFormat="1" ht="12.75">
      <c r="A93" s="5"/>
      <c r="B93" s="40"/>
      <c r="C93" s="40"/>
      <c r="D93" s="519"/>
      <c r="E93" s="103"/>
    </row>
    <row r="94" spans="1:5" s="527" customFormat="1" ht="12.75">
      <c r="A94" s="5"/>
      <c r="B94" s="40"/>
      <c r="C94" s="40"/>
      <c r="D94" s="537"/>
      <c r="E94" s="101"/>
    </row>
    <row r="95" spans="1:5" s="527" customFormat="1" ht="12.75">
      <c r="A95" s="5"/>
      <c r="B95" s="40"/>
      <c r="C95" s="40"/>
      <c r="D95" s="537"/>
      <c r="E95" s="103"/>
    </row>
    <row r="96" spans="1:5" s="527" customFormat="1" ht="12.75">
      <c r="A96" s="406"/>
      <c r="D96" s="519"/>
      <c r="E96" s="534"/>
    </row>
    <row r="97" spans="2:5" s="527" customFormat="1" ht="12.75">
      <c r="B97" s="406"/>
      <c r="D97" s="519"/>
      <c r="E97" s="534"/>
    </row>
    <row r="98" spans="3:4" s="527" customFormat="1" ht="12.75">
      <c r="C98" s="406"/>
      <c r="D98" s="537"/>
    </row>
    <row r="99" s="527" customFormat="1" ht="12.75">
      <c r="D99" s="537"/>
    </row>
    <row r="100" s="527" customFormat="1" ht="12.75"/>
    <row r="101" s="527" customFormat="1" ht="12.75"/>
    <row r="102" s="527" customFormat="1" ht="12.75"/>
    <row r="103" s="527" customFormat="1" ht="12.75"/>
    <row r="104" s="527" customFormat="1" ht="12.75"/>
    <row r="105" s="527" customFormat="1" ht="12.75"/>
    <row r="106" s="527" customFormat="1" ht="12.75"/>
    <row r="107" s="527" customFormat="1" ht="12.75"/>
    <row r="108" s="527" customFormat="1" ht="12.75"/>
    <row r="109" s="527" customFormat="1" ht="12.75"/>
    <row r="110" s="527" customFormat="1" ht="12.75"/>
    <row r="111" s="527" customFormat="1" ht="12.75"/>
    <row r="112" s="527" customFormat="1" ht="12.75"/>
    <row r="113" s="527" customFormat="1" ht="12.75"/>
    <row r="114" s="527" customFormat="1" ht="12.75"/>
    <row r="115" s="527" customFormat="1" ht="12.75"/>
    <row r="116" s="527" customFormat="1" ht="12.75"/>
    <row r="117" s="527" customFormat="1" ht="12.75"/>
    <row r="118" s="527" customFormat="1" ht="12.75"/>
    <row r="119" s="527" customFormat="1" ht="12.75"/>
    <row r="120" s="527" customFormat="1" ht="12.75"/>
    <row r="121" s="527" customFormat="1" ht="12.75"/>
    <row r="122" s="527" customFormat="1" ht="12.75"/>
    <row r="123" s="527" customFormat="1" ht="12.75"/>
    <row r="124" s="527" customFormat="1" ht="12.75"/>
  </sheetData>
  <mergeCells count="4">
    <mergeCell ref="C2:D4"/>
    <mergeCell ref="C11:D11"/>
    <mergeCell ref="C48:D48"/>
    <mergeCell ref="B88:D88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E25" sqref="A1:E25"/>
    </sheetView>
  </sheetViews>
  <sheetFormatPr defaultColWidth="9.00390625" defaultRowHeight="12.75"/>
  <cols>
    <col min="1" max="1" width="5.25390625" style="53" customWidth="1"/>
    <col min="2" max="2" width="8.75390625" style="154" bestFit="1" customWidth="1"/>
    <col min="3" max="3" width="4.375" style="53" bestFit="1" customWidth="1"/>
    <col min="4" max="4" width="48.375" style="53" bestFit="1" customWidth="1"/>
    <col min="5" max="5" width="19.125" style="53" customWidth="1"/>
    <col min="6" max="15" width="11.375" style="53" customWidth="1"/>
    <col min="16" max="16384" width="9.125" style="53" customWidth="1"/>
  </cols>
  <sheetData>
    <row r="1" ht="56.25">
      <c r="E1" s="244" t="s">
        <v>93</v>
      </c>
    </row>
    <row r="2" spans="1:5" ht="51">
      <c r="A2" s="54"/>
      <c r="B2" s="24"/>
      <c r="C2" s="11"/>
      <c r="D2" s="150" t="s">
        <v>437</v>
      </c>
      <c r="E2" s="42"/>
    </row>
    <row r="3" spans="1:5" ht="12.75">
      <c r="A3" s="54"/>
      <c r="B3" s="155"/>
      <c r="C3" s="87"/>
      <c r="D3" s="87"/>
      <c r="E3" s="88"/>
    </row>
    <row r="4" spans="1:5" ht="12.75">
      <c r="A4" s="54"/>
      <c r="B4" s="156"/>
      <c r="C4" s="87"/>
      <c r="D4" s="156" t="s">
        <v>13</v>
      </c>
      <c r="E4" s="88"/>
    </row>
    <row r="5" spans="1:5" ht="13.5" thickBot="1">
      <c r="A5" s="54"/>
      <c r="B5" s="156"/>
      <c r="C5" s="87"/>
      <c r="D5" s="87"/>
      <c r="E5" s="88"/>
    </row>
    <row r="6" spans="1:5" ht="12.75">
      <c r="A6" s="15"/>
      <c r="B6" s="157"/>
      <c r="C6" s="85"/>
      <c r="D6" s="16"/>
      <c r="E6" s="17"/>
    </row>
    <row r="7" spans="1:5" ht="12.75">
      <c r="A7" s="80" t="s">
        <v>414</v>
      </c>
      <c r="B7" s="81" t="s">
        <v>408</v>
      </c>
      <c r="C7" s="12" t="s">
        <v>412</v>
      </c>
      <c r="D7" s="18" t="s">
        <v>9</v>
      </c>
      <c r="E7" s="19" t="s">
        <v>404</v>
      </c>
    </row>
    <row r="8" spans="1:5" ht="13.5" thickBot="1">
      <c r="A8" s="75"/>
      <c r="B8" s="94"/>
      <c r="C8" s="94"/>
      <c r="D8" s="27"/>
      <c r="E8" s="600">
        <v>2006</v>
      </c>
    </row>
    <row r="9" spans="1:5" ht="34.5" thickBot="1">
      <c r="A9" s="551"/>
      <c r="B9" s="552"/>
      <c r="C9" s="553"/>
      <c r="D9" s="554" t="s">
        <v>377</v>
      </c>
      <c r="E9" s="28">
        <f>SUM(E10)</f>
        <v>24295</v>
      </c>
    </row>
    <row r="10" spans="1:5" ht="26.25" thickBot="1">
      <c r="A10" s="67">
        <v>754</v>
      </c>
      <c r="B10" s="555"/>
      <c r="C10" s="44"/>
      <c r="D10" s="556" t="s">
        <v>402</v>
      </c>
      <c r="E10" s="218">
        <f>SUM(E11)</f>
        <v>24295</v>
      </c>
    </row>
    <row r="11" spans="1:5" s="445" customFormat="1" ht="12.75" thickBot="1">
      <c r="A11" s="446"/>
      <c r="B11" s="447">
        <v>75414</v>
      </c>
      <c r="C11" s="448"/>
      <c r="D11" s="449" t="s">
        <v>210</v>
      </c>
      <c r="E11" s="557">
        <f>SUM(E12)</f>
        <v>24295</v>
      </c>
    </row>
    <row r="12" spans="1:5" s="181" customFormat="1" ht="34.5" thickBot="1">
      <c r="A12" s="441"/>
      <c r="B12" s="442"/>
      <c r="C12" s="443">
        <v>2320</v>
      </c>
      <c r="D12" s="444" t="s">
        <v>378</v>
      </c>
      <c r="E12" s="558">
        <v>24295</v>
      </c>
    </row>
    <row r="14" spans="2:4" ht="12.75">
      <c r="B14" s="9"/>
      <c r="D14" s="9" t="s">
        <v>406</v>
      </c>
    </row>
    <row r="15" ht="13.5" thickBot="1">
      <c r="B15" s="9"/>
    </row>
    <row r="16" spans="1:5" ht="12.75">
      <c r="A16" s="15"/>
      <c r="B16" s="157"/>
      <c r="C16" s="85"/>
      <c r="D16" s="16"/>
      <c r="E16" s="17"/>
    </row>
    <row r="17" spans="1:5" ht="12.75">
      <c r="A17" s="80" t="s">
        <v>414</v>
      </c>
      <c r="B17" s="81" t="s">
        <v>408</v>
      </c>
      <c r="C17" s="12" t="s">
        <v>412</v>
      </c>
      <c r="D17" s="18" t="s">
        <v>9</v>
      </c>
      <c r="E17" s="19" t="s">
        <v>404</v>
      </c>
    </row>
    <row r="18" spans="1:5" ht="13.5" thickBot="1">
      <c r="A18" s="75"/>
      <c r="B18" s="94"/>
      <c r="C18" s="94"/>
      <c r="D18" s="27"/>
      <c r="E18" s="599">
        <v>2006</v>
      </c>
    </row>
    <row r="19" spans="1:5" ht="12.75">
      <c r="A19" s="159"/>
      <c r="B19" s="21"/>
      <c r="C19" s="21"/>
      <c r="D19" s="144"/>
      <c r="E19" s="164"/>
    </row>
    <row r="20" spans="1:5" ht="12.75">
      <c r="A20" s="89"/>
      <c r="B20" s="158"/>
      <c r="C20" s="86"/>
      <c r="D20" s="96" t="s">
        <v>379</v>
      </c>
      <c r="E20" s="20">
        <f>SUM(E22)</f>
        <v>24295</v>
      </c>
    </row>
    <row r="21" spans="1:5" ht="13.5" thickBot="1">
      <c r="A21" s="160"/>
      <c r="B21" s="161"/>
      <c r="C21" s="162"/>
      <c r="D21" s="163"/>
      <c r="E21" s="149"/>
    </row>
    <row r="22" spans="1:5" ht="26.25" thickBot="1">
      <c r="A22" s="67">
        <v>754</v>
      </c>
      <c r="B22" s="555"/>
      <c r="C22" s="44"/>
      <c r="D22" s="559" t="s">
        <v>402</v>
      </c>
      <c r="E22" s="218">
        <f>SUM(E23)</f>
        <v>24295</v>
      </c>
    </row>
    <row r="23" spans="1:5" s="445" customFormat="1" ht="12.75" thickBot="1">
      <c r="A23" s="446"/>
      <c r="B23" s="447">
        <v>75414</v>
      </c>
      <c r="C23" s="448"/>
      <c r="D23" s="449" t="s">
        <v>210</v>
      </c>
      <c r="E23" s="560">
        <f>SUM(E24:E25)</f>
        <v>24295</v>
      </c>
    </row>
    <row r="24" spans="1:5" s="181" customFormat="1" ht="11.25">
      <c r="A24" s="450"/>
      <c r="B24" s="451"/>
      <c r="C24" s="452"/>
      <c r="D24" s="453" t="s">
        <v>375</v>
      </c>
      <c r="E24" s="549">
        <v>21295</v>
      </c>
    </row>
    <row r="25" spans="1:5" s="181" customFormat="1" ht="12" thickBot="1">
      <c r="A25" s="441"/>
      <c r="B25" s="442"/>
      <c r="C25" s="454"/>
      <c r="D25" s="455" t="s">
        <v>376</v>
      </c>
      <c r="E25" s="550">
        <v>3000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="75" zoomScaleNormal="75" workbookViewId="0" topLeftCell="A1">
      <selection activeCell="F14" sqref="A1:F14"/>
    </sheetView>
  </sheetViews>
  <sheetFormatPr defaultColWidth="9.00390625" defaultRowHeight="12.75"/>
  <cols>
    <col min="1" max="1" width="4.875" style="562" customWidth="1"/>
    <col min="2" max="2" width="5.625" style="562" customWidth="1"/>
    <col min="3" max="3" width="8.625" style="562" customWidth="1"/>
    <col min="4" max="4" width="5.00390625" style="562" bestFit="1" customWidth="1"/>
    <col min="5" max="5" width="46.125" style="562" customWidth="1"/>
    <col min="6" max="6" width="18.125" style="562" customWidth="1"/>
    <col min="7" max="16" width="11.375" style="562" customWidth="1"/>
    <col min="17" max="16384" width="9.125" style="562" customWidth="1"/>
  </cols>
  <sheetData>
    <row r="1" s="563" customFormat="1" ht="56.25">
      <c r="F1" s="244" t="s">
        <v>94</v>
      </c>
    </row>
    <row r="2" ht="12.75">
      <c r="F2" s="79"/>
    </row>
    <row r="3" spans="2:6" ht="51">
      <c r="B3" s="563"/>
      <c r="C3" s="563"/>
      <c r="D3" s="60"/>
      <c r="E3" s="40" t="s">
        <v>6</v>
      </c>
      <c r="F3" s="60"/>
    </row>
    <row r="4" spans="4:6" ht="12.75">
      <c r="D4" s="60"/>
      <c r="E4" s="564"/>
      <c r="F4" s="60"/>
    </row>
    <row r="5" spans="3:6" ht="13.5" thickBot="1">
      <c r="C5" s="11"/>
      <c r="D5" s="11"/>
      <c r="E5" s="564"/>
      <c r="F5" s="11"/>
    </row>
    <row r="6" spans="2:6" ht="12.75">
      <c r="B6" s="565"/>
      <c r="C6" s="566"/>
      <c r="D6" s="567"/>
      <c r="E6" s="168"/>
      <c r="F6" s="568"/>
    </row>
    <row r="7" spans="2:6" ht="12.75">
      <c r="B7" s="569" t="s">
        <v>414</v>
      </c>
      <c r="C7" s="570" t="s">
        <v>408</v>
      </c>
      <c r="D7" s="169" t="s">
        <v>412</v>
      </c>
      <c r="E7" s="571" t="s">
        <v>9</v>
      </c>
      <c r="F7" s="572" t="s">
        <v>404</v>
      </c>
    </row>
    <row r="8" spans="2:6" ht="13.5" thickBot="1">
      <c r="B8" s="573"/>
      <c r="C8" s="574"/>
      <c r="D8" s="574"/>
      <c r="E8" s="575"/>
      <c r="F8" s="591">
        <v>2006</v>
      </c>
    </row>
    <row r="9" spans="2:6" s="580" customFormat="1" ht="12.75">
      <c r="B9" s="576"/>
      <c r="C9" s="577"/>
      <c r="D9" s="577"/>
      <c r="E9" s="578"/>
      <c r="F9" s="579"/>
    </row>
    <row r="10" spans="2:6" s="580" customFormat="1" ht="12.75">
      <c r="B10" s="581"/>
      <c r="C10" s="582"/>
      <c r="D10" s="11"/>
      <c r="E10" s="583" t="s">
        <v>380</v>
      </c>
      <c r="F10" s="584">
        <f>SUM(F12)</f>
        <v>89500</v>
      </c>
    </row>
    <row r="11" spans="2:6" s="580" customFormat="1" ht="13.5" thickBot="1">
      <c r="B11" s="581"/>
      <c r="C11" s="172"/>
      <c r="D11" s="582"/>
      <c r="E11" s="585"/>
      <c r="F11" s="584"/>
    </row>
    <row r="12" spans="2:6" ht="13.5" thickBot="1">
      <c r="B12" s="502">
        <v>750</v>
      </c>
      <c r="C12" s="22"/>
      <c r="D12" s="22"/>
      <c r="E12" s="74" t="s">
        <v>410</v>
      </c>
      <c r="F12" s="98">
        <f>(F13)</f>
        <v>89500</v>
      </c>
    </row>
    <row r="13" spans="2:6" s="588" customFormat="1" ht="12.75" thickBot="1">
      <c r="B13" s="586"/>
      <c r="C13" s="514">
        <v>75011</v>
      </c>
      <c r="D13" s="480"/>
      <c r="E13" s="538" t="s">
        <v>247</v>
      </c>
      <c r="F13" s="587">
        <f>(F14)</f>
        <v>89500</v>
      </c>
    </row>
    <row r="14" spans="2:6" s="589" customFormat="1" ht="23.25" thickBot="1">
      <c r="B14" s="624"/>
      <c r="C14" s="625"/>
      <c r="D14" s="626">
        <v>2350</v>
      </c>
      <c r="E14" s="561" t="s">
        <v>381</v>
      </c>
      <c r="F14" s="590">
        <v>89500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76"/>
  <sheetViews>
    <sheetView showGridLines="0" tabSelected="1" workbookViewId="0" topLeftCell="A1">
      <selection activeCell="C21" sqref="C21"/>
    </sheetView>
  </sheetViews>
  <sheetFormatPr defaultColWidth="9.00390625" defaultRowHeight="12.75"/>
  <cols>
    <col min="1" max="1" width="8.75390625" style="4" customWidth="1"/>
    <col min="2" max="2" width="50.75390625" style="4" customWidth="1"/>
    <col min="3" max="3" width="16.25390625" style="4" customWidth="1"/>
    <col min="4" max="4" width="4.875" style="4" customWidth="1"/>
    <col min="5" max="5" width="9.125" style="4" customWidth="1"/>
    <col min="6" max="6" width="11.00390625" style="4" customWidth="1"/>
    <col min="7" max="16384" width="9.125" style="4" customWidth="1"/>
  </cols>
  <sheetData>
    <row r="1" spans="2:3" ht="67.5">
      <c r="B1" s="35"/>
      <c r="C1" s="244" t="s">
        <v>95</v>
      </c>
    </row>
    <row r="2" spans="2:7" ht="12.75">
      <c r="B2" s="13" t="s">
        <v>189</v>
      </c>
      <c r="G2" s="7"/>
    </row>
    <row r="3" spans="2:7" ht="12.75">
      <c r="B3" s="9" t="s">
        <v>421</v>
      </c>
      <c r="G3" s="30"/>
    </row>
    <row r="4" ht="13.5" thickBot="1">
      <c r="B4" s="35"/>
    </row>
    <row r="5" spans="2:3" ht="12.75">
      <c r="B5" s="431"/>
      <c r="C5" s="226"/>
    </row>
    <row r="6" spans="2:3" ht="12.75">
      <c r="B6" s="26" t="s">
        <v>9</v>
      </c>
      <c r="C6" s="12" t="s">
        <v>432</v>
      </c>
    </row>
    <row r="7" spans="2:3" ht="10.5" customHeight="1" thickBot="1">
      <c r="B7" s="432"/>
      <c r="C7" s="219"/>
    </row>
    <row r="8" spans="2:3" ht="12.75">
      <c r="B8" s="220"/>
      <c r="C8" s="220"/>
    </row>
    <row r="9" spans="2:3" ht="14.25" customHeight="1">
      <c r="B9" s="148" t="s">
        <v>422</v>
      </c>
      <c r="C9" s="223">
        <v>120000</v>
      </c>
    </row>
    <row r="10" spans="2:3" ht="14.25" customHeight="1" thickBot="1">
      <c r="B10" s="148"/>
      <c r="C10" s="223"/>
    </row>
    <row r="11" spans="2:3" ht="14.25" customHeight="1">
      <c r="B11" s="431"/>
      <c r="C11" s="233"/>
    </row>
    <row r="12" spans="2:3" ht="12.75">
      <c r="B12" s="76" t="s">
        <v>388</v>
      </c>
      <c r="C12" s="146">
        <v>15285000</v>
      </c>
    </row>
    <row r="13" spans="2:3" ht="13.5" thickBot="1">
      <c r="B13" s="76"/>
      <c r="C13" s="146"/>
    </row>
    <row r="14" spans="2:3" ht="12.75">
      <c r="B14" s="605"/>
      <c r="C14" s="603"/>
    </row>
    <row r="15" spans="2:3" ht="12.75">
      <c r="B15" s="604" t="s">
        <v>423</v>
      </c>
      <c r="C15" s="423">
        <v>2500000</v>
      </c>
    </row>
    <row r="16" spans="2:3" ht="12.75">
      <c r="B16" s="604" t="s">
        <v>335</v>
      </c>
      <c r="C16" s="423">
        <v>4550000</v>
      </c>
    </row>
    <row r="17" spans="2:3" ht="12.75">
      <c r="B17" s="604" t="s">
        <v>304</v>
      </c>
      <c r="C17" s="423">
        <v>350000</v>
      </c>
    </row>
    <row r="18" spans="2:3" ht="12.75">
      <c r="B18" s="604" t="s">
        <v>361</v>
      </c>
      <c r="C18" s="423">
        <v>7885000</v>
      </c>
    </row>
    <row r="19" spans="2:3" ht="13.5" thickBot="1">
      <c r="B19" s="606"/>
      <c r="C19" s="145"/>
    </row>
    <row r="20" spans="2:3" ht="12.75">
      <c r="B20" s="604"/>
      <c r="C20" s="146"/>
    </row>
    <row r="21" spans="2:5" ht="12.75">
      <c r="B21" s="76" t="s">
        <v>389</v>
      </c>
      <c r="C21" s="146">
        <f>SUM(C24,C33,C34)</f>
        <v>15285000</v>
      </c>
      <c r="E21" s="42"/>
    </row>
    <row r="22" spans="2:5" ht="13.5" thickBot="1">
      <c r="B22" s="77"/>
      <c r="C22" s="145"/>
      <c r="E22" s="42"/>
    </row>
    <row r="23" spans="2:5" ht="12.75">
      <c r="B23" s="232"/>
      <c r="C23" s="418"/>
      <c r="E23" s="42"/>
    </row>
    <row r="24" spans="2:5" ht="12.75">
      <c r="B24" s="417" t="s">
        <v>424</v>
      </c>
      <c r="C24" s="143">
        <f>SUM(C25,C32)</f>
        <v>7325000</v>
      </c>
      <c r="E24" s="42"/>
    </row>
    <row r="25" spans="2:3" ht="12.75">
      <c r="B25" s="421" t="s">
        <v>298</v>
      </c>
      <c r="C25" s="419">
        <f>SUM(C26:C31)</f>
        <v>1595000</v>
      </c>
    </row>
    <row r="26" spans="2:3" s="439" customFormat="1" ht="11.25">
      <c r="B26" s="434" t="s">
        <v>425</v>
      </c>
      <c r="C26" s="422">
        <v>1200000</v>
      </c>
    </row>
    <row r="27" spans="2:3" s="439" customFormat="1" ht="11.25">
      <c r="B27" s="434" t="s">
        <v>292</v>
      </c>
      <c r="C27" s="422">
        <v>41000</v>
      </c>
    </row>
    <row r="28" spans="2:3" s="439" customFormat="1" ht="11.25">
      <c r="B28" s="434" t="s">
        <v>382</v>
      </c>
      <c r="C28" s="422">
        <v>98500</v>
      </c>
    </row>
    <row r="29" spans="2:3" s="439" customFormat="1" ht="11.25">
      <c r="B29" s="434" t="s">
        <v>383</v>
      </c>
      <c r="C29" s="422">
        <v>222000</v>
      </c>
    </row>
    <row r="30" spans="2:3" s="439" customFormat="1" ht="11.25">
      <c r="B30" s="434" t="s">
        <v>291</v>
      </c>
      <c r="C30" s="422">
        <v>3000</v>
      </c>
    </row>
    <row r="31" spans="2:6" s="439" customFormat="1" ht="11.25">
      <c r="B31" s="434" t="s">
        <v>390</v>
      </c>
      <c r="C31" s="422">
        <v>30500</v>
      </c>
      <c r="F31" s="440"/>
    </row>
    <row r="32" spans="2:3" ht="12.75">
      <c r="B32" s="229" t="s">
        <v>376</v>
      </c>
      <c r="C32" s="420">
        <f>15000+146500+1900000+2185000+975000+20000+35000+35000+68500+350000</f>
        <v>5730000</v>
      </c>
    </row>
    <row r="33" spans="1:3" ht="12.75">
      <c r="A33" s="30"/>
      <c r="B33" s="417" t="s">
        <v>160</v>
      </c>
      <c r="C33" s="225">
        <v>75000</v>
      </c>
    </row>
    <row r="34" spans="1:3" ht="13.5" thickBot="1">
      <c r="A34" s="30"/>
      <c r="B34" s="417" t="s">
        <v>362</v>
      </c>
      <c r="C34" s="225">
        <v>7885000</v>
      </c>
    </row>
    <row r="35" spans="1:3" ht="12.75">
      <c r="A35" s="30"/>
      <c r="B35" s="234"/>
      <c r="C35" s="233"/>
    </row>
    <row r="36" spans="1:3" ht="12.75">
      <c r="A36" s="30"/>
      <c r="B36" s="437" t="s">
        <v>436</v>
      </c>
      <c r="C36" s="223"/>
    </row>
    <row r="37" spans="1:3" ht="13.5" thickBot="1">
      <c r="A37" s="30"/>
      <c r="B37" s="227"/>
      <c r="C37" s="224"/>
    </row>
    <row r="38" spans="1:3" ht="12.75">
      <c r="A38" s="30"/>
      <c r="B38" s="66"/>
      <c r="C38" s="233"/>
    </row>
    <row r="39" spans="1:6" ht="12.75">
      <c r="A39" s="30"/>
      <c r="B39" s="148" t="s">
        <v>426</v>
      </c>
      <c r="C39" s="223">
        <f>(C9+C12)-C21</f>
        <v>120000</v>
      </c>
      <c r="F39" s="42"/>
    </row>
    <row r="40" spans="2:3" ht="13.5" thickBot="1">
      <c r="B40" s="46"/>
      <c r="C40" s="219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6" ht="12.75">
      <c r="B46" s="7"/>
    </row>
    <row r="50" ht="12.75">
      <c r="D50" s="42"/>
    </row>
    <row r="51" ht="12.75">
      <c r="D51" s="42"/>
    </row>
    <row r="91" ht="12.75">
      <c r="D91" s="42"/>
    </row>
    <row r="92" ht="12.75">
      <c r="D92" s="42"/>
    </row>
    <row r="105" spans="1:5" ht="12.75">
      <c r="A105" s="31"/>
      <c r="B105" s="31"/>
      <c r="C105" s="31"/>
      <c r="D105" s="31"/>
      <c r="E105" s="31"/>
    </row>
    <row r="106" spans="1:5" ht="12.75">
      <c r="A106" s="31"/>
      <c r="B106" s="31"/>
      <c r="C106" s="31"/>
      <c r="D106" s="31"/>
      <c r="E106" s="31"/>
    </row>
    <row r="107" spans="1:5" ht="12.75">
      <c r="A107" s="31"/>
      <c r="B107" s="25"/>
      <c r="C107" s="31"/>
      <c r="D107" s="31"/>
      <c r="E107" s="31"/>
    </row>
    <row r="108" spans="1:5" ht="12.75">
      <c r="A108" s="31"/>
      <c r="B108" s="25"/>
      <c r="C108" s="31"/>
      <c r="D108" s="31"/>
      <c r="E108" s="31"/>
    </row>
    <row r="109" spans="1:5" ht="12.75">
      <c r="A109" s="31"/>
      <c r="B109" s="31"/>
      <c r="C109" s="31"/>
      <c r="D109" s="31"/>
      <c r="E109" s="31"/>
    </row>
    <row r="110" spans="1:5" ht="12.75">
      <c r="A110" s="31"/>
      <c r="B110" s="48"/>
      <c r="C110" s="31"/>
      <c r="D110" s="31"/>
      <c r="E110" s="31"/>
    </row>
    <row r="111" spans="1:5" ht="12.75">
      <c r="A111" s="31"/>
      <c r="B111" s="31"/>
      <c r="C111" s="31"/>
      <c r="D111" s="31"/>
      <c r="E111" s="31"/>
    </row>
    <row r="112" spans="1:5" ht="12.75">
      <c r="A112" s="31"/>
      <c r="B112" s="31"/>
      <c r="C112" s="31"/>
      <c r="D112" s="31"/>
      <c r="E112" s="31"/>
    </row>
    <row r="113" spans="1:5" ht="12.75">
      <c r="A113" s="31"/>
      <c r="B113" s="25"/>
      <c r="C113" s="31"/>
      <c r="D113" s="31"/>
      <c r="E113" s="31"/>
    </row>
    <row r="114" spans="1:5" ht="12.75">
      <c r="A114" s="31"/>
      <c r="B114" s="25"/>
      <c r="C114" s="31"/>
      <c r="D114" s="31"/>
      <c r="E114" s="31"/>
    </row>
    <row r="115" spans="1:5" ht="12.75">
      <c r="A115" s="31"/>
      <c r="B115" s="25"/>
      <c r="C115" s="31"/>
      <c r="D115" s="31"/>
      <c r="E115" s="31"/>
    </row>
    <row r="116" spans="1:5" ht="12.75">
      <c r="A116" s="31"/>
      <c r="B116" s="31"/>
      <c r="C116" s="31"/>
      <c r="D116" s="31"/>
      <c r="E116" s="31"/>
    </row>
    <row r="117" spans="1:5" ht="12.75">
      <c r="A117" s="31"/>
      <c r="B117" s="38"/>
      <c r="C117" s="31"/>
      <c r="D117" s="31"/>
      <c r="E117" s="31"/>
    </row>
    <row r="118" spans="1:5" ht="12.75">
      <c r="A118" s="31"/>
      <c r="B118" s="38"/>
      <c r="C118" s="31"/>
      <c r="D118" s="31"/>
      <c r="E118" s="31"/>
    </row>
    <row r="119" spans="1:5" ht="12.75">
      <c r="A119" s="31"/>
      <c r="B119" s="38"/>
      <c r="C119" s="31"/>
      <c r="D119" s="31"/>
      <c r="E119" s="31"/>
    </row>
    <row r="120" spans="1:5" ht="12.75">
      <c r="A120" s="31"/>
      <c r="B120" s="38"/>
      <c r="C120" s="31"/>
      <c r="D120" s="31"/>
      <c r="E120" s="31"/>
    </row>
    <row r="121" spans="1:5" ht="12.75">
      <c r="A121" s="31"/>
      <c r="B121" s="25"/>
      <c r="C121" s="31"/>
      <c r="D121" s="31"/>
      <c r="E121" s="31"/>
    </row>
    <row r="122" spans="1:5" ht="12.75">
      <c r="A122" s="31"/>
      <c r="B122" s="31"/>
      <c r="C122" s="31"/>
      <c r="D122" s="31"/>
      <c r="E122" s="31"/>
    </row>
    <row r="123" spans="1:5" ht="12.75">
      <c r="A123" s="31"/>
      <c r="B123" s="23"/>
      <c r="C123" s="31"/>
      <c r="D123" s="31"/>
      <c r="E123" s="31"/>
    </row>
    <row r="124" spans="1:5" ht="12.75">
      <c r="A124" s="31"/>
      <c r="B124" s="49"/>
      <c r="C124" s="31"/>
      <c r="D124" s="31"/>
      <c r="E124" s="31"/>
    </row>
    <row r="125" spans="1:5" ht="12.75">
      <c r="A125" s="31"/>
      <c r="B125" s="23"/>
      <c r="C125" s="31"/>
      <c r="D125" s="31"/>
      <c r="E125" s="31"/>
    </row>
    <row r="126" spans="1:5" ht="12.75">
      <c r="A126" s="31"/>
      <c r="B126" s="23"/>
      <c r="C126" s="31"/>
      <c r="D126" s="31"/>
      <c r="E126" s="31"/>
    </row>
    <row r="127" spans="1:5" ht="12.75">
      <c r="A127" s="31"/>
      <c r="B127" s="23"/>
      <c r="C127" s="31"/>
      <c r="D127" s="31"/>
      <c r="E127" s="31"/>
    </row>
    <row r="128" spans="1:5" ht="12.75">
      <c r="A128" s="31"/>
      <c r="B128" s="25"/>
      <c r="C128" s="31"/>
      <c r="D128" s="31"/>
      <c r="E128" s="31"/>
    </row>
    <row r="129" spans="1:5" ht="12.75">
      <c r="A129" s="31"/>
      <c r="B129" s="25"/>
      <c r="C129" s="31"/>
      <c r="D129" s="31"/>
      <c r="E129" s="31"/>
    </row>
    <row r="130" spans="1:5" ht="12.75">
      <c r="A130" s="31"/>
      <c r="B130" s="31"/>
      <c r="C130" s="31"/>
      <c r="D130" s="31"/>
      <c r="E130" s="31"/>
    </row>
    <row r="131" spans="1:5" ht="12.75">
      <c r="A131" s="31"/>
      <c r="B131" s="52"/>
      <c r="C131" s="31"/>
      <c r="D131" s="31"/>
      <c r="E131" s="31"/>
    </row>
    <row r="132" spans="1:5" ht="12.75">
      <c r="A132" s="31"/>
      <c r="B132" s="49"/>
      <c r="C132" s="31"/>
      <c r="D132" s="31"/>
      <c r="E132" s="31"/>
    </row>
    <row r="133" spans="1:5" ht="12.75">
      <c r="A133" s="31"/>
      <c r="B133" s="49"/>
      <c r="C133" s="31"/>
      <c r="D133" s="31"/>
      <c r="E133" s="31"/>
    </row>
    <row r="134" spans="1:5" ht="12.75">
      <c r="A134" s="31"/>
      <c r="B134" s="49"/>
      <c r="C134" s="31"/>
      <c r="D134" s="31"/>
      <c r="E134" s="31"/>
    </row>
    <row r="135" spans="1:5" ht="12.75">
      <c r="A135" s="31"/>
      <c r="B135" s="49"/>
      <c r="C135" s="31"/>
      <c r="D135" s="31"/>
      <c r="E135" s="31"/>
    </row>
    <row r="136" spans="1:5" ht="12.75">
      <c r="A136" s="31"/>
      <c r="B136" s="52"/>
      <c r="C136" s="31"/>
      <c r="D136" s="31"/>
      <c r="E136" s="31"/>
    </row>
    <row r="137" spans="1:5" ht="12.75">
      <c r="A137" s="31"/>
      <c r="B137" s="49"/>
      <c r="C137" s="31"/>
      <c r="D137" s="31"/>
      <c r="E137" s="31"/>
    </row>
    <row r="138" spans="1:5" ht="12.75">
      <c r="A138" s="31"/>
      <c r="B138" s="49"/>
      <c r="C138" s="31"/>
      <c r="D138" s="31"/>
      <c r="E138" s="31"/>
    </row>
    <row r="139" spans="1:5" ht="12.75">
      <c r="A139" s="31"/>
      <c r="B139" s="49"/>
      <c r="C139" s="31"/>
      <c r="D139" s="31"/>
      <c r="E139" s="31"/>
    </row>
    <row r="140" spans="1:5" ht="12.75">
      <c r="A140" s="31"/>
      <c r="B140" s="49"/>
      <c r="C140" s="31"/>
      <c r="D140" s="31"/>
      <c r="E140" s="31"/>
    </row>
    <row r="141" spans="1:5" ht="12.75">
      <c r="A141" s="31"/>
      <c r="B141" s="49"/>
      <c r="C141" s="31"/>
      <c r="D141" s="31"/>
      <c r="E141" s="31"/>
    </row>
    <row r="142" spans="1:5" ht="12.75">
      <c r="A142" s="31"/>
      <c r="B142" s="49"/>
      <c r="C142" s="31"/>
      <c r="D142" s="31"/>
      <c r="E142" s="31"/>
    </row>
    <row r="143" spans="1:5" ht="12.75">
      <c r="A143" s="31"/>
      <c r="B143" s="49"/>
      <c r="C143" s="31"/>
      <c r="D143" s="31"/>
      <c r="E143" s="31"/>
    </row>
    <row r="144" spans="1:5" ht="12.75">
      <c r="A144" s="31"/>
      <c r="B144" s="49"/>
      <c r="C144" s="31"/>
      <c r="D144" s="31"/>
      <c r="E144" s="31"/>
    </row>
    <row r="145" spans="1:5" ht="12.75">
      <c r="A145" s="31"/>
      <c r="B145" s="49"/>
      <c r="C145" s="31"/>
      <c r="D145" s="31"/>
      <c r="E145" s="31"/>
    </row>
    <row r="146" spans="1:5" ht="12.75">
      <c r="A146" s="31"/>
      <c r="B146" s="49"/>
      <c r="C146" s="31"/>
      <c r="D146" s="31"/>
      <c r="E146" s="31"/>
    </row>
    <row r="147" spans="1:5" ht="12.75">
      <c r="A147" s="31"/>
      <c r="B147" s="49"/>
      <c r="C147" s="31"/>
      <c r="D147" s="31"/>
      <c r="E147" s="31"/>
    </row>
    <row r="148" spans="1:5" ht="12.75">
      <c r="A148" s="31"/>
      <c r="B148" s="49"/>
      <c r="C148" s="31"/>
      <c r="D148" s="31"/>
      <c r="E148" s="31"/>
    </row>
    <row r="149" spans="1:5" ht="12.75">
      <c r="A149" s="31"/>
      <c r="B149" s="25"/>
      <c r="C149" s="31"/>
      <c r="D149" s="31"/>
      <c r="E149" s="31"/>
    </row>
    <row r="150" spans="1:5" ht="12.75">
      <c r="A150" s="31"/>
      <c r="B150" s="38"/>
      <c r="C150" s="31"/>
      <c r="D150" s="31"/>
      <c r="E150" s="31"/>
    </row>
    <row r="151" spans="1:5" ht="12.75">
      <c r="A151" s="31"/>
      <c r="B151" s="49"/>
      <c r="C151" s="31"/>
      <c r="D151" s="31"/>
      <c r="E151" s="31"/>
    </row>
    <row r="152" spans="1:5" ht="12.75">
      <c r="A152" s="31"/>
      <c r="B152" s="49"/>
      <c r="C152" s="31"/>
      <c r="D152" s="31"/>
      <c r="E152" s="31"/>
    </row>
    <row r="153" spans="1:5" ht="12.75">
      <c r="A153" s="31"/>
      <c r="B153" s="49"/>
      <c r="C153" s="31"/>
      <c r="D153" s="31"/>
      <c r="E153" s="31"/>
    </row>
    <row r="154" spans="1:5" ht="12.75">
      <c r="A154" s="31"/>
      <c r="B154" s="49"/>
      <c r="C154" s="31"/>
      <c r="D154" s="31"/>
      <c r="E154" s="31"/>
    </row>
    <row r="155" spans="1:5" ht="12.75">
      <c r="A155" s="31"/>
      <c r="B155" s="49"/>
      <c r="C155" s="31"/>
      <c r="D155" s="31"/>
      <c r="E155" s="31"/>
    </row>
    <row r="156" spans="1:5" ht="12.75">
      <c r="A156" s="31"/>
      <c r="B156" s="25"/>
      <c r="C156" s="31"/>
      <c r="D156" s="31"/>
      <c r="E156" s="31"/>
    </row>
    <row r="157" spans="1:5" ht="12.75">
      <c r="A157" s="31"/>
      <c r="B157" s="31"/>
      <c r="C157" s="31"/>
      <c r="D157" s="31"/>
      <c r="E157" s="31"/>
    </row>
    <row r="158" spans="1:5" ht="12.75">
      <c r="A158" s="31"/>
      <c r="B158" s="31"/>
      <c r="C158" s="31"/>
      <c r="D158" s="31"/>
      <c r="E158" s="31"/>
    </row>
    <row r="159" spans="1:5" ht="12.75">
      <c r="A159" s="31"/>
      <c r="B159" s="31"/>
      <c r="C159" s="31"/>
      <c r="D159" s="31"/>
      <c r="E159" s="31"/>
    </row>
    <row r="160" spans="1:5" ht="12.75">
      <c r="A160" s="31"/>
      <c r="B160" s="31"/>
      <c r="C160" s="31"/>
      <c r="D160" s="31"/>
      <c r="E160" s="31"/>
    </row>
    <row r="161" spans="1:5" ht="12.75">
      <c r="A161" s="31"/>
      <c r="B161" s="31"/>
      <c r="C161" s="31"/>
      <c r="D161" s="31"/>
      <c r="E161" s="31"/>
    </row>
    <row r="162" spans="1:5" ht="12.75">
      <c r="A162" s="31"/>
      <c r="B162" s="31"/>
      <c r="C162" s="31"/>
      <c r="D162" s="31"/>
      <c r="E162" s="31"/>
    </row>
    <row r="163" spans="1:5" ht="12.75">
      <c r="A163" s="31"/>
      <c r="B163" s="31"/>
      <c r="C163" s="31"/>
      <c r="D163" s="31"/>
      <c r="E163" s="31"/>
    </row>
    <row r="164" spans="1:5" ht="12.75">
      <c r="A164" s="31"/>
      <c r="B164" s="31"/>
      <c r="C164" s="31"/>
      <c r="D164" s="31"/>
      <c r="E164" s="31"/>
    </row>
    <row r="165" spans="1:5" ht="12.75">
      <c r="A165" s="31"/>
      <c r="B165" s="31"/>
      <c r="C165" s="31"/>
      <c r="D165" s="31"/>
      <c r="E165" s="31"/>
    </row>
    <row r="166" spans="1:5" ht="12.75">
      <c r="A166" s="31"/>
      <c r="B166" s="31"/>
      <c r="C166" s="31"/>
      <c r="D166" s="31"/>
      <c r="E166" s="31"/>
    </row>
    <row r="167" spans="1:5" ht="12.75">
      <c r="A167" s="31"/>
      <c r="B167" s="31"/>
      <c r="C167" s="31"/>
      <c r="D167" s="31"/>
      <c r="E167" s="31"/>
    </row>
    <row r="168" spans="1:5" ht="12.75">
      <c r="A168" s="31"/>
      <c r="B168" s="31"/>
      <c r="C168" s="31"/>
      <c r="D168" s="31"/>
      <c r="E168" s="31"/>
    </row>
    <row r="169" spans="1:5" ht="12.75">
      <c r="A169" s="31"/>
      <c r="B169" s="31"/>
      <c r="C169" s="31"/>
      <c r="D169" s="31"/>
      <c r="E169" s="31"/>
    </row>
    <row r="170" spans="1:5" ht="12.75">
      <c r="A170" s="31"/>
      <c r="B170" s="31"/>
      <c r="C170" s="31"/>
      <c r="D170" s="31"/>
      <c r="E170" s="31"/>
    </row>
    <row r="171" spans="1:5" ht="12.75">
      <c r="A171" s="31"/>
      <c r="B171" s="31"/>
      <c r="C171" s="31"/>
      <c r="D171" s="31"/>
      <c r="E171" s="31"/>
    </row>
    <row r="172" spans="1:5" ht="12.75">
      <c r="A172" s="31"/>
      <c r="B172" s="31"/>
      <c r="C172" s="31"/>
      <c r="D172" s="31"/>
      <c r="E172" s="31"/>
    </row>
    <row r="173" spans="1:5" ht="12.75">
      <c r="A173" s="31"/>
      <c r="B173" s="31"/>
      <c r="C173" s="31"/>
      <c r="D173" s="31"/>
      <c r="E173" s="31"/>
    </row>
    <row r="174" spans="1:5" ht="12.75">
      <c r="A174" s="31"/>
      <c r="B174" s="31"/>
      <c r="C174" s="31"/>
      <c r="D174" s="31"/>
      <c r="E174" s="31"/>
    </row>
    <row r="175" spans="1:5" ht="12.75">
      <c r="A175" s="31"/>
      <c r="B175" s="31"/>
      <c r="C175" s="31"/>
      <c r="D175" s="31"/>
      <c r="E175" s="31"/>
    </row>
    <row r="176" spans="1:5" ht="12.75">
      <c r="A176" s="31"/>
      <c r="B176" s="31"/>
      <c r="C176" s="31"/>
      <c r="D176" s="31"/>
      <c r="E176" s="31"/>
    </row>
    <row r="177" spans="1:5" ht="12.75">
      <c r="A177" s="31"/>
      <c r="B177" s="31"/>
      <c r="C177" s="31"/>
      <c r="D177" s="31"/>
      <c r="E177" s="31"/>
    </row>
    <row r="178" spans="1:5" ht="12.75">
      <c r="A178" s="31"/>
      <c r="B178" s="31"/>
      <c r="C178" s="31"/>
      <c r="D178" s="31"/>
      <c r="E178" s="31"/>
    </row>
    <row r="179" spans="1:5" ht="12.75">
      <c r="A179" s="31"/>
      <c r="B179" s="31"/>
      <c r="C179" s="31"/>
      <c r="D179" s="31"/>
      <c r="E179" s="31"/>
    </row>
    <row r="180" spans="1:5" ht="12.75">
      <c r="A180" s="31"/>
      <c r="B180" s="31"/>
      <c r="C180" s="31"/>
      <c r="D180" s="31"/>
      <c r="E180" s="31"/>
    </row>
    <row r="181" spans="1:5" ht="12.75">
      <c r="A181" s="31"/>
      <c r="B181" s="31"/>
      <c r="C181" s="31"/>
      <c r="D181" s="31"/>
      <c r="E181" s="31"/>
    </row>
    <row r="182" spans="1:5" ht="12.75">
      <c r="A182" s="31"/>
      <c r="B182" s="31"/>
      <c r="C182" s="31"/>
      <c r="D182" s="31"/>
      <c r="E182" s="31"/>
    </row>
    <row r="183" spans="1:5" ht="12.75">
      <c r="A183" s="31"/>
      <c r="B183" s="31"/>
      <c r="C183" s="31"/>
      <c r="D183" s="31"/>
      <c r="E183" s="31"/>
    </row>
    <row r="184" spans="1:5" ht="12.75">
      <c r="A184" s="31"/>
      <c r="B184" s="31"/>
      <c r="C184" s="31"/>
      <c r="D184" s="31"/>
      <c r="E184" s="31"/>
    </row>
    <row r="185" spans="1:5" ht="12.75">
      <c r="A185" s="31"/>
      <c r="B185" s="31"/>
      <c r="C185" s="31"/>
      <c r="D185" s="31"/>
      <c r="E185" s="31"/>
    </row>
    <row r="186" spans="1:5" ht="12.75">
      <c r="A186" s="31"/>
      <c r="B186" s="31"/>
      <c r="C186" s="31"/>
      <c r="D186" s="31"/>
      <c r="E186" s="31"/>
    </row>
    <row r="187" spans="1:5" ht="12.75">
      <c r="A187" s="31"/>
      <c r="B187" s="31"/>
      <c r="C187" s="31"/>
      <c r="D187" s="31"/>
      <c r="E187" s="31"/>
    </row>
    <row r="188" spans="1:5" ht="12.75">
      <c r="A188" s="31"/>
      <c r="B188" s="31"/>
      <c r="C188" s="31"/>
      <c r="D188" s="31"/>
      <c r="E188" s="31"/>
    </row>
    <row r="189" spans="1:5" ht="12.75">
      <c r="A189" s="31"/>
      <c r="B189" s="31"/>
      <c r="C189" s="31"/>
      <c r="D189" s="31"/>
      <c r="E189" s="31"/>
    </row>
    <row r="190" spans="1:5" ht="12.75">
      <c r="A190" s="31"/>
      <c r="B190" s="31"/>
      <c r="C190" s="31"/>
      <c r="D190" s="31"/>
      <c r="E190" s="31"/>
    </row>
    <row r="191" spans="1:5" ht="12.75">
      <c r="A191" s="31"/>
      <c r="B191" s="31"/>
      <c r="C191" s="31"/>
      <c r="D191" s="31"/>
      <c r="E191" s="31"/>
    </row>
    <row r="192" spans="1:5" ht="12.75">
      <c r="A192" s="31"/>
      <c r="B192" s="31"/>
      <c r="C192" s="31"/>
      <c r="D192" s="31"/>
      <c r="E192" s="31"/>
    </row>
    <row r="193" spans="1:5" ht="12.75">
      <c r="A193" s="31"/>
      <c r="B193" s="31"/>
      <c r="C193" s="31"/>
      <c r="D193" s="31"/>
      <c r="E193" s="31"/>
    </row>
    <row r="194" spans="1:5" ht="12.75">
      <c r="A194" s="31"/>
      <c r="B194" s="31"/>
      <c r="C194" s="31"/>
      <c r="D194" s="31"/>
      <c r="E194" s="31"/>
    </row>
    <row r="195" spans="1:5" ht="12.75">
      <c r="A195" s="31"/>
      <c r="B195" s="31"/>
      <c r="C195" s="31"/>
      <c r="D195" s="31"/>
      <c r="E195" s="31"/>
    </row>
    <row r="196" spans="1:5" ht="12.75">
      <c r="A196" s="31"/>
      <c r="B196" s="31"/>
      <c r="C196" s="31"/>
      <c r="D196" s="31"/>
      <c r="E196" s="31"/>
    </row>
    <row r="197" spans="1:5" ht="12.75">
      <c r="A197" s="31"/>
      <c r="B197" s="31"/>
      <c r="C197" s="31"/>
      <c r="D197" s="31"/>
      <c r="E197" s="31"/>
    </row>
    <row r="198" spans="1:5" ht="12.75">
      <c r="A198" s="31"/>
      <c r="B198" s="31"/>
      <c r="C198" s="31"/>
      <c r="D198" s="31"/>
      <c r="E198" s="31"/>
    </row>
    <row r="199" spans="1:5" ht="12.75">
      <c r="A199" s="31"/>
      <c r="B199" s="31"/>
      <c r="C199" s="31"/>
      <c r="D199" s="31"/>
      <c r="E199" s="31"/>
    </row>
    <row r="200" spans="1:5" ht="12.75">
      <c r="A200" s="31"/>
      <c r="B200" s="31"/>
      <c r="C200" s="31"/>
      <c r="D200" s="31"/>
      <c r="E200" s="31"/>
    </row>
    <row r="201" spans="1:5" ht="12.75">
      <c r="A201" s="31"/>
      <c r="B201" s="31"/>
      <c r="C201" s="31"/>
      <c r="D201" s="31"/>
      <c r="E201" s="31"/>
    </row>
    <row r="202" spans="1:5" ht="12.75">
      <c r="A202" s="31"/>
      <c r="B202" s="31"/>
      <c r="C202" s="31"/>
      <c r="D202" s="31"/>
      <c r="E202" s="31"/>
    </row>
    <row r="203" spans="1:5" ht="12.75">
      <c r="A203" s="31"/>
      <c r="B203" s="31"/>
      <c r="C203" s="31"/>
      <c r="D203" s="31"/>
      <c r="E203" s="31"/>
    </row>
    <row r="204" spans="1:5" ht="12.75">
      <c r="A204" s="31"/>
      <c r="B204" s="31"/>
      <c r="C204" s="31"/>
      <c r="D204" s="31"/>
      <c r="E204" s="31"/>
    </row>
    <row r="205" spans="1:5" ht="12.75">
      <c r="A205" s="31"/>
      <c r="B205" s="31"/>
      <c r="C205" s="31"/>
      <c r="D205" s="31"/>
      <c r="E205" s="31"/>
    </row>
    <row r="206" spans="1:5" ht="12.75">
      <c r="A206" s="31"/>
      <c r="B206" s="31"/>
      <c r="C206" s="31"/>
      <c r="D206" s="31"/>
      <c r="E206" s="31"/>
    </row>
    <row r="207" spans="1:5" ht="12.75">
      <c r="A207" s="31"/>
      <c r="B207" s="31"/>
      <c r="C207" s="31"/>
      <c r="D207" s="31"/>
      <c r="E207" s="31"/>
    </row>
    <row r="208" spans="1:5" ht="12.75">
      <c r="A208" s="31"/>
      <c r="B208" s="31"/>
      <c r="C208" s="31"/>
      <c r="D208" s="31"/>
      <c r="E208" s="31"/>
    </row>
    <row r="209" spans="1:5" ht="12.75">
      <c r="A209" s="31"/>
      <c r="B209" s="31"/>
      <c r="C209" s="31"/>
      <c r="D209" s="31"/>
      <c r="E209" s="31"/>
    </row>
    <row r="210" spans="1:5" ht="12.75">
      <c r="A210" s="31"/>
      <c r="B210" s="31"/>
      <c r="C210" s="31"/>
      <c r="D210" s="31"/>
      <c r="E210" s="31"/>
    </row>
    <row r="211" spans="1:5" ht="12.75">
      <c r="A211" s="31"/>
      <c r="B211" s="31"/>
      <c r="C211" s="31"/>
      <c r="D211" s="31"/>
      <c r="E211" s="31"/>
    </row>
    <row r="212" spans="1:5" ht="12.75">
      <c r="A212" s="31"/>
      <c r="B212" s="31"/>
      <c r="C212" s="31"/>
      <c r="D212" s="31"/>
      <c r="E212" s="31"/>
    </row>
    <row r="213" spans="1:5" ht="12.75">
      <c r="A213" s="31"/>
      <c r="B213" s="31"/>
      <c r="C213" s="31"/>
      <c r="D213" s="31"/>
      <c r="E213" s="31"/>
    </row>
    <row r="214" spans="1:5" ht="12.75">
      <c r="A214" s="31"/>
      <c r="B214" s="31"/>
      <c r="C214" s="31"/>
      <c r="D214" s="31"/>
      <c r="E214" s="31"/>
    </row>
    <row r="215" spans="1:5" ht="12.75">
      <c r="A215" s="31"/>
      <c r="B215" s="31"/>
      <c r="C215" s="31"/>
      <c r="D215" s="31"/>
      <c r="E215" s="31"/>
    </row>
    <row r="216" spans="1:5" ht="12.75">
      <c r="A216" s="31"/>
      <c r="B216" s="31"/>
      <c r="C216" s="31"/>
      <c r="D216" s="31"/>
      <c r="E216" s="31"/>
    </row>
    <row r="217" spans="1:5" ht="12.75">
      <c r="A217" s="31"/>
      <c r="B217" s="31"/>
      <c r="C217" s="31"/>
      <c r="D217" s="31"/>
      <c r="E217" s="31"/>
    </row>
    <row r="218" spans="1:5" ht="12.75">
      <c r="A218" s="31"/>
      <c r="B218" s="25"/>
      <c r="C218" s="31"/>
      <c r="D218" s="31"/>
      <c r="E218" s="31"/>
    </row>
    <row r="219" spans="1:5" ht="12.75">
      <c r="A219" s="31"/>
      <c r="B219" s="31"/>
      <c r="C219" s="31"/>
      <c r="D219" s="31"/>
      <c r="E219" s="31"/>
    </row>
    <row r="220" spans="1:5" ht="12.75">
      <c r="A220" s="31"/>
      <c r="B220" s="48"/>
      <c r="C220" s="31"/>
      <c r="D220" s="31"/>
      <c r="E220" s="31"/>
    </row>
    <row r="221" spans="1:5" ht="12.75">
      <c r="A221" s="31"/>
      <c r="B221" s="31"/>
      <c r="C221" s="31"/>
      <c r="D221" s="31"/>
      <c r="E221" s="31"/>
    </row>
    <row r="222" spans="1:5" ht="12.75">
      <c r="A222" s="31"/>
      <c r="B222" s="31"/>
      <c r="C222" s="31"/>
      <c r="D222" s="31"/>
      <c r="E222" s="31"/>
    </row>
    <row r="223" spans="1:5" ht="12.75">
      <c r="A223" s="31"/>
      <c r="B223" s="31"/>
      <c r="C223" s="31"/>
      <c r="D223" s="31"/>
      <c r="E223" s="31"/>
    </row>
    <row r="224" spans="1:5" ht="12.75">
      <c r="A224" s="31"/>
      <c r="B224" s="31"/>
      <c r="C224" s="31"/>
      <c r="D224" s="31"/>
      <c r="E224" s="31"/>
    </row>
    <row r="225" spans="1:5" ht="12.75">
      <c r="A225" s="31"/>
      <c r="B225" s="25"/>
      <c r="C225" s="31"/>
      <c r="D225" s="31"/>
      <c r="E225" s="31"/>
    </row>
    <row r="226" spans="1:5" ht="12.75">
      <c r="A226" s="31"/>
      <c r="B226" s="31"/>
      <c r="C226" s="31"/>
      <c r="D226" s="31"/>
      <c r="E226" s="31"/>
    </row>
    <row r="227" spans="1:5" ht="12.75">
      <c r="A227" s="31"/>
      <c r="B227" s="25"/>
      <c r="C227" s="31"/>
      <c r="D227" s="31"/>
      <c r="E227" s="31"/>
    </row>
    <row r="228" spans="1:5" ht="12.75">
      <c r="A228" s="31"/>
      <c r="B228" s="25"/>
      <c r="C228" s="31"/>
      <c r="D228" s="31"/>
      <c r="E228" s="31"/>
    </row>
    <row r="229" spans="1:5" ht="12.75">
      <c r="A229" s="31"/>
      <c r="B229" s="31"/>
      <c r="C229" s="31"/>
      <c r="D229" s="31"/>
      <c r="E229" s="31"/>
    </row>
    <row r="230" spans="1:5" ht="12.75">
      <c r="A230" s="31"/>
      <c r="B230" s="31"/>
      <c r="C230" s="31"/>
      <c r="D230" s="31"/>
      <c r="E230" s="31"/>
    </row>
    <row r="231" spans="1:5" ht="12.75">
      <c r="A231" s="31"/>
      <c r="B231" s="31"/>
      <c r="C231" s="31"/>
      <c r="D231" s="31"/>
      <c r="E231" s="31"/>
    </row>
    <row r="232" spans="1:5" ht="12.75">
      <c r="A232" s="31"/>
      <c r="B232" s="31"/>
      <c r="C232" s="31"/>
      <c r="D232" s="31"/>
      <c r="E232" s="31"/>
    </row>
    <row r="233" spans="1:5" ht="12.75">
      <c r="A233" s="31"/>
      <c r="B233" s="31"/>
      <c r="C233" s="31"/>
      <c r="D233" s="31"/>
      <c r="E233" s="31"/>
    </row>
    <row r="234" spans="1:5" ht="12.75">
      <c r="A234" s="31"/>
      <c r="B234" s="25"/>
      <c r="C234" s="31"/>
      <c r="D234" s="31"/>
      <c r="E234" s="31"/>
    </row>
    <row r="235" spans="1:5" ht="12.75">
      <c r="A235" s="31"/>
      <c r="B235" s="25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49"/>
      <c r="C237" s="31"/>
      <c r="D237" s="31"/>
      <c r="E237" s="31"/>
    </row>
    <row r="238" spans="1:5" ht="12.75">
      <c r="A238" s="31"/>
      <c r="B238" s="49"/>
      <c r="C238" s="31"/>
      <c r="D238" s="31"/>
      <c r="E238" s="31"/>
    </row>
    <row r="239" spans="1:5" ht="12.75">
      <c r="A239" s="31"/>
      <c r="B239" s="49"/>
      <c r="C239" s="31"/>
      <c r="D239" s="31"/>
      <c r="E239" s="31"/>
    </row>
    <row r="240" spans="1:5" ht="12.75">
      <c r="A240" s="31"/>
      <c r="B240" s="49"/>
      <c r="C240" s="31"/>
      <c r="D240" s="31"/>
      <c r="E240" s="31"/>
    </row>
    <row r="241" spans="1:5" ht="12.75">
      <c r="A241" s="31"/>
      <c r="B241" s="49"/>
      <c r="C241" s="31"/>
      <c r="D241" s="31"/>
      <c r="E241" s="31"/>
    </row>
    <row r="242" spans="1:5" ht="12.75">
      <c r="A242" s="31"/>
      <c r="B242" s="49"/>
      <c r="C242" s="31"/>
      <c r="D242" s="31"/>
      <c r="E242" s="31"/>
    </row>
    <row r="243" spans="1:5" ht="12.75">
      <c r="A243" s="31"/>
      <c r="B243" s="49"/>
      <c r="C243" s="31"/>
      <c r="D243" s="31"/>
      <c r="E243" s="31"/>
    </row>
    <row r="244" spans="1:5" ht="12.75">
      <c r="A244" s="31"/>
      <c r="B244" s="49"/>
      <c r="C244" s="31"/>
      <c r="D244" s="31"/>
      <c r="E244" s="31"/>
    </row>
    <row r="245" spans="1:5" ht="12.75">
      <c r="A245" s="31"/>
      <c r="B245" s="49"/>
      <c r="C245" s="31"/>
      <c r="D245" s="31"/>
      <c r="E245" s="31"/>
    </row>
    <row r="246" spans="1:5" ht="12.75">
      <c r="A246" s="31"/>
      <c r="B246" s="49"/>
      <c r="C246" s="31"/>
      <c r="D246" s="31"/>
      <c r="E246" s="31"/>
    </row>
    <row r="247" spans="1:5" ht="12.75">
      <c r="A247" s="31"/>
      <c r="B247" s="49"/>
      <c r="C247" s="31"/>
      <c r="D247" s="31"/>
      <c r="E247" s="31"/>
    </row>
    <row r="248" spans="1:5" ht="12.75">
      <c r="A248" s="31"/>
      <c r="B248" s="49"/>
      <c r="C248" s="31"/>
      <c r="D248" s="31"/>
      <c r="E248" s="31"/>
    </row>
    <row r="249" spans="1:5" ht="12.75">
      <c r="A249" s="31"/>
      <c r="B249" s="31"/>
      <c r="C249" s="31"/>
      <c r="D249" s="31"/>
      <c r="E249" s="31"/>
    </row>
    <row r="250" spans="1:5" ht="12.75">
      <c r="A250" s="31"/>
      <c r="B250" s="31"/>
      <c r="C250" s="31"/>
      <c r="D250" s="31"/>
      <c r="E250" s="31"/>
    </row>
    <row r="251" spans="1:5" ht="12.75">
      <c r="A251" s="31"/>
      <c r="B251" s="31"/>
      <c r="C251" s="31"/>
      <c r="D251" s="31"/>
      <c r="E251" s="31"/>
    </row>
    <row r="252" spans="1:5" ht="12.75">
      <c r="A252" s="31"/>
      <c r="B252" s="31"/>
      <c r="C252" s="31"/>
      <c r="D252" s="31"/>
      <c r="E252" s="31"/>
    </row>
    <row r="253" spans="1:5" ht="12.75">
      <c r="A253" s="31"/>
      <c r="B253" s="31"/>
      <c r="C253" s="31"/>
      <c r="D253" s="31"/>
      <c r="E253" s="31"/>
    </row>
    <row r="254" spans="1:5" ht="12.75">
      <c r="A254" s="31"/>
      <c r="B254" s="31"/>
      <c r="C254" s="31"/>
      <c r="D254" s="31"/>
      <c r="E254" s="31"/>
    </row>
    <row r="255" spans="1:5" ht="12.75">
      <c r="A255" s="31"/>
      <c r="B255" s="31"/>
      <c r="C255" s="31"/>
      <c r="D255" s="31"/>
      <c r="E255" s="31"/>
    </row>
    <row r="256" spans="1:5" ht="12.75">
      <c r="A256" s="31"/>
      <c r="B256" s="31"/>
      <c r="C256" s="31"/>
      <c r="D256" s="31"/>
      <c r="E256" s="31"/>
    </row>
    <row r="257" spans="1:5" ht="12.75">
      <c r="A257" s="31"/>
      <c r="B257" s="31"/>
      <c r="C257" s="31"/>
      <c r="D257" s="31"/>
      <c r="E257" s="31"/>
    </row>
    <row r="258" spans="1:5" ht="12.75">
      <c r="A258" s="31"/>
      <c r="B258" s="31"/>
      <c r="C258" s="31"/>
      <c r="D258" s="31"/>
      <c r="E258" s="31"/>
    </row>
    <row r="259" spans="1:5" ht="12.75">
      <c r="A259" s="31"/>
      <c r="B259" s="31"/>
      <c r="C259" s="31"/>
      <c r="D259" s="31"/>
      <c r="E259" s="31"/>
    </row>
    <row r="260" spans="1:5" ht="12.75">
      <c r="A260" s="31"/>
      <c r="B260" s="31"/>
      <c r="C260" s="31"/>
      <c r="D260" s="31"/>
      <c r="E260" s="31"/>
    </row>
    <row r="261" spans="1:5" ht="12.75">
      <c r="A261" s="31"/>
      <c r="B261" s="31"/>
      <c r="C261" s="31"/>
      <c r="D261" s="31"/>
      <c r="E261" s="31"/>
    </row>
    <row r="262" spans="1:5" ht="12.75">
      <c r="A262" s="31"/>
      <c r="B262" s="31"/>
      <c r="C262" s="31"/>
      <c r="D262" s="31"/>
      <c r="E262" s="31"/>
    </row>
    <row r="263" spans="1:5" ht="12.75">
      <c r="A263" s="31"/>
      <c r="B263" s="31"/>
      <c r="C263" s="31"/>
      <c r="D263" s="31"/>
      <c r="E263" s="31"/>
    </row>
    <row r="264" spans="1:5" ht="12.75">
      <c r="A264" s="31"/>
      <c r="B264" s="31"/>
      <c r="C264" s="31"/>
      <c r="D264" s="31"/>
      <c r="E264" s="31"/>
    </row>
    <row r="265" spans="1:5" ht="12.75">
      <c r="A265" s="31"/>
      <c r="B265" s="31"/>
      <c r="C265" s="31"/>
      <c r="D265" s="31"/>
      <c r="E265" s="31"/>
    </row>
    <row r="266" spans="1:5" ht="12.75">
      <c r="A266" s="31"/>
      <c r="B266" s="31"/>
      <c r="C266" s="31"/>
      <c r="D266" s="31"/>
      <c r="E266" s="31"/>
    </row>
    <row r="267" spans="1:5" ht="12.75">
      <c r="A267" s="31"/>
      <c r="B267" s="31"/>
      <c r="C267" s="31"/>
      <c r="D267" s="31"/>
      <c r="E267" s="31"/>
    </row>
    <row r="268" spans="1:5" ht="12.75">
      <c r="A268" s="31"/>
      <c r="B268" s="31"/>
      <c r="C268" s="31"/>
      <c r="D268" s="31"/>
      <c r="E268" s="31"/>
    </row>
    <row r="269" spans="1:5" ht="12.75">
      <c r="A269" s="31"/>
      <c r="B269" s="31"/>
      <c r="C269" s="31"/>
      <c r="D269" s="31"/>
      <c r="E269" s="31"/>
    </row>
    <row r="270" spans="1:5" ht="12.75">
      <c r="A270" s="31"/>
      <c r="B270" s="31"/>
      <c r="C270" s="31"/>
      <c r="D270" s="31"/>
      <c r="E270" s="31"/>
    </row>
    <row r="271" spans="1:5" ht="12.75">
      <c r="A271" s="31"/>
      <c r="B271" s="31"/>
      <c r="C271" s="31"/>
      <c r="D271" s="31"/>
      <c r="E271" s="31"/>
    </row>
    <row r="272" spans="1:5" ht="12.75">
      <c r="A272" s="31"/>
      <c r="B272" s="31"/>
      <c r="C272" s="31"/>
      <c r="D272" s="31"/>
      <c r="E272" s="31"/>
    </row>
    <row r="273" spans="1:5" ht="12.75">
      <c r="A273" s="31"/>
      <c r="B273" s="31"/>
      <c r="C273" s="31"/>
      <c r="D273" s="31"/>
      <c r="E273" s="31"/>
    </row>
    <row r="274" spans="1:5" ht="12.75">
      <c r="A274" s="31"/>
      <c r="B274" s="31"/>
      <c r="C274" s="31"/>
      <c r="D274" s="31"/>
      <c r="E274" s="31"/>
    </row>
    <row r="275" spans="1:5" ht="12.75">
      <c r="A275" s="31"/>
      <c r="B275" s="31"/>
      <c r="C275" s="31"/>
      <c r="D275" s="31"/>
      <c r="E275" s="31"/>
    </row>
    <row r="276" spans="1:5" ht="12.75">
      <c r="A276" s="31"/>
      <c r="B276" s="31"/>
      <c r="C276" s="31"/>
      <c r="D276" s="31"/>
      <c r="E276" s="31"/>
    </row>
    <row r="277" spans="1:5" ht="12.75">
      <c r="A277" s="31"/>
      <c r="B277" s="25"/>
      <c r="C277" s="31"/>
      <c r="D277" s="31"/>
      <c r="E277" s="31"/>
    </row>
    <row r="278" spans="1:5" ht="12.75">
      <c r="A278" s="31"/>
      <c r="B278" s="31"/>
      <c r="C278" s="31"/>
      <c r="D278" s="31"/>
      <c r="E278" s="31"/>
    </row>
    <row r="279" spans="1:5" ht="12.75">
      <c r="A279" s="31"/>
      <c r="B279" s="31"/>
      <c r="C279" s="31"/>
      <c r="D279" s="31"/>
      <c r="E279" s="31"/>
    </row>
    <row r="280" spans="1:5" ht="12.75">
      <c r="A280" s="31"/>
      <c r="B280" s="31"/>
      <c r="C280" s="31"/>
      <c r="D280" s="31"/>
      <c r="E280" s="31"/>
    </row>
    <row r="281" spans="1:5" ht="12.75">
      <c r="A281" s="31"/>
      <c r="B281" s="31"/>
      <c r="C281" s="31"/>
      <c r="D281" s="31"/>
      <c r="E281" s="31"/>
    </row>
    <row r="282" spans="1:5" ht="12.75">
      <c r="A282" s="31"/>
      <c r="B282" s="31"/>
      <c r="C282" s="31"/>
      <c r="D282" s="31"/>
      <c r="E282" s="31"/>
    </row>
    <row r="283" spans="1:5" ht="12.75">
      <c r="A283" s="31"/>
      <c r="B283" s="31"/>
      <c r="C283" s="31"/>
      <c r="D283" s="31"/>
      <c r="E283" s="31"/>
    </row>
    <row r="284" spans="1:5" ht="12.75">
      <c r="A284" s="31"/>
      <c r="B284" s="31"/>
      <c r="C284" s="31"/>
      <c r="D284" s="31"/>
      <c r="E284" s="31"/>
    </row>
    <row r="285" spans="1:5" ht="12.75">
      <c r="A285" s="31"/>
      <c r="B285" s="31"/>
      <c r="C285" s="31"/>
      <c r="D285" s="31"/>
      <c r="E285" s="31"/>
    </row>
    <row r="286" spans="1:5" ht="12.75">
      <c r="A286" s="31"/>
      <c r="B286" s="31"/>
      <c r="C286" s="31"/>
      <c r="D286" s="31"/>
      <c r="E286" s="31"/>
    </row>
    <row r="287" spans="1:5" ht="12.75">
      <c r="A287" s="31"/>
      <c r="B287" s="31"/>
      <c r="C287" s="31"/>
      <c r="D287" s="31"/>
      <c r="E287" s="31"/>
    </row>
    <row r="288" spans="1:5" ht="12.75">
      <c r="A288" s="31"/>
      <c r="B288" s="31"/>
      <c r="C288" s="31"/>
      <c r="D288" s="31"/>
      <c r="E288" s="31"/>
    </row>
    <row r="289" spans="1:5" ht="12.75">
      <c r="A289" s="31"/>
      <c r="B289" s="31"/>
      <c r="C289" s="31"/>
      <c r="D289" s="31"/>
      <c r="E289" s="31"/>
    </row>
    <row r="290" spans="1:5" ht="12.75">
      <c r="A290" s="31"/>
      <c r="B290" s="31"/>
      <c r="C290" s="31"/>
      <c r="D290" s="31"/>
      <c r="E290" s="31"/>
    </row>
    <row r="291" spans="1:5" ht="12.75">
      <c r="A291" s="31"/>
      <c r="B291" s="31"/>
      <c r="C291" s="31"/>
      <c r="D291" s="31"/>
      <c r="E291" s="31"/>
    </row>
    <row r="292" spans="1:5" ht="12.75">
      <c r="A292" s="31"/>
      <c r="B292" s="31"/>
      <c r="C292" s="31"/>
      <c r="D292" s="31"/>
      <c r="E292" s="31"/>
    </row>
    <row r="293" spans="1:5" ht="12.75">
      <c r="A293" s="31"/>
      <c r="B293" s="31"/>
      <c r="C293" s="31"/>
      <c r="D293" s="31"/>
      <c r="E293" s="31"/>
    </row>
    <row r="294" spans="1:5" ht="12.75">
      <c r="A294" s="31"/>
      <c r="B294" s="31"/>
      <c r="C294" s="31"/>
      <c r="D294" s="31"/>
      <c r="E294" s="31"/>
    </row>
    <row r="295" spans="1:5" ht="12.75">
      <c r="A295" s="31"/>
      <c r="B295" s="31"/>
      <c r="C295" s="31"/>
      <c r="D295" s="31"/>
      <c r="E295" s="31"/>
    </row>
    <row r="296" spans="1:5" ht="12.75">
      <c r="A296" s="31"/>
      <c r="B296" s="31"/>
      <c r="C296" s="31"/>
      <c r="D296" s="31"/>
      <c r="E296" s="31"/>
    </row>
    <row r="297" spans="1:5" ht="12.75">
      <c r="A297" s="31"/>
      <c r="B297" s="31"/>
      <c r="C297" s="31"/>
      <c r="D297" s="31"/>
      <c r="E297" s="31"/>
    </row>
    <row r="298" spans="1:5" ht="12.75">
      <c r="A298" s="31"/>
      <c r="B298" s="31"/>
      <c r="C298" s="31"/>
      <c r="D298" s="31"/>
      <c r="E298" s="31"/>
    </row>
    <row r="299" spans="1:5" ht="12.75">
      <c r="A299" s="31"/>
      <c r="B299" s="31"/>
      <c r="C299" s="31"/>
      <c r="D299" s="31"/>
      <c r="E299" s="31"/>
    </row>
    <row r="300" spans="1:5" ht="12.75">
      <c r="A300" s="31"/>
      <c r="B300" s="31"/>
      <c r="C300" s="31"/>
      <c r="D300" s="31"/>
      <c r="E300" s="31"/>
    </row>
    <row r="301" spans="1:5" ht="12.75">
      <c r="A301" s="31"/>
      <c r="B301" s="31"/>
      <c r="C301" s="31"/>
      <c r="D301" s="31"/>
      <c r="E301" s="31"/>
    </row>
    <row r="302" spans="1:5" ht="12.75">
      <c r="A302" s="31"/>
      <c r="B302" s="31"/>
      <c r="C302" s="31"/>
      <c r="D302" s="31"/>
      <c r="E302" s="31"/>
    </row>
    <row r="303" spans="1:5" ht="12.75">
      <c r="A303" s="31"/>
      <c r="B303" s="31"/>
      <c r="C303" s="31"/>
      <c r="D303" s="31"/>
      <c r="E303" s="31"/>
    </row>
    <row r="304" spans="1:5" ht="12.75">
      <c r="A304" s="31"/>
      <c r="B304" s="31"/>
      <c r="C304" s="31"/>
      <c r="D304" s="31"/>
      <c r="E304" s="31"/>
    </row>
    <row r="305" spans="1:5" ht="12.75">
      <c r="A305" s="31"/>
      <c r="B305" s="31"/>
      <c r="C305" s="31"/>
      <c r="D305" s="31"/>
      <c r="E305" s="31"/>
    </row>
    <row r="306" spans="1:5" ht="12.75">
      <c r="A306" s="31"/>
      <c r="B306" s="31"/>
      <c r="C306" s="31"/>
      <c r="D306" s="31"/>
      <c r="E306" s="31"/>
    </row>
    <row r="307" spans="1:5" ht="12.75">
      <c r="A307" s="31"/>
      <c r="B307" s="31"/>
      <c r="C307" s="31"/>
      <c r="D307" s="31"/>
      <c r="E307" s="31"/>
    </row>
    <row r="308" spans="1:5" ht="12.75">
      <c r="A308" s="31"/>
      <c r="B308" s="31"/>
      <c r="C308" s="31"/>
      <c r="D308" s="31"/>
      <c r="E308" s="31"/>
    </row>
    <row r="309" spans="1:5" ht="12.75">
      <c r="A309" s="31"/>
      <c r="B309" s="31"/>
      <c r="C309" s="31"/>
      <c r="D309" s="31"/>
      <c r="E309" s="31"/>
    </row>
    <row r="310" spans="1:5" ht="12.75">
      <c r="A310" s="31"/>
      <c r="B310" s="31"/>
      <c r="C310" s="31"/>
      <c r="D310" s="31"/>
      <c r="E310" s="31"/>
    </row>
    <row r="311" spans="1:5" ht="12.75">
      <c r="A311" s="31"/>
      <c r="B311" s="31"/>
      <c r="C311" s="31"/>
      <c r="D311" s="31"/>
      <c r="E311" s="31"/>
    </row>
    <row r="312" spans="1:5" ht="12.75">
      <c r="A312" s="31"/>
      <c r="B312" s="31"/>
      <c r="C312" s="31"/>
      <c r="D312" s="31"/>
      <c r="E312" s="31"/>
    </row>
    <row r="313" spans="1:5" ht="12.75">
      <c r="A313" s="31"/>
      <c r="B313" s="31"/>
      <c r="C313" s="31"/>
      <c r="D313" s="31"/>
      <c r="E313" s="31"/>
    </row>
    <row r="314" spans="1:5" ht="12.75">
      <c r="A314" s="31"/>
      <c r="B314" s="31"/>
      <c r="C314" s="31"/>
      <c r="D314" s="31"/>
      <c r="E314" s="31"/>
    </row>
    <row r="315" spans="1:5" ht="12.75">
      <c r="A315" s="31"/>
      <c r="B315" s="31"/>
      <c r="C315" s="31"/>
      <c r="D315" s="31"/>
      <c r="E315" s="31"/>
    </row>
    <row r="316" spans="1:5" ht="12.75">
      <c r="A316" s="31"/>
      <c r="B316" s="31"/>
      <c r="C316" s="31"/>
      <c r="D316" s="31"/>
      <c r="E316" s="31"/>
    </row>
    <row r="317" spans="1:5" ht="12.75">
      <c r="A317" s="31"/>
      <c r="B317" s="31"/>
      <c r="C317" s="31"/>
      <c r="D317" s="31"/>
      <c r="E317" s="31"/>
    </row>
    <row r="318" spans="1:5" ht="12.75">
      <c r="A318" s="31"/>
      <c r="B318" s="31"/>
      <c r="C318" s="31"/>
      <c r="D318" s="31"/>
      <c r="E318" s="31"/>
    </row>
    <row r="319" spans="1:5" ht="12.75">
      <c r="A319" s="31"/>
      <c r="B319" s="31"/>
      <c r="C319" s="31"/>
      <c r="D319" s="31"/>
      <c r="E319" s="31"/>
    </row>
    <row r="320" spans="1:5" ht="12.75">
      <c r="A320" s="31"/>
      <c r="B320" s="31"/>
      <c r="C320" s="31"/>
      <c r="D320" s="31"/>
      <c r="E320" s="31"/>
    </row>
    <row r="321" spans="1:5" ht="12.75">
      <c r="A321" s="31"/>
      <c r="B321" s="31"/>
      <c r="C321" s="31"/>
      <c r="D321" s="31"/>
      <c r="E321" s="31"/>
    </row>
    <row r="322" spans="1:5" ht="12.75">
      <c r="A322" s="31"/>
      <c r="B322" s="31"/>
      <c r="C322" s="31"/>
      <c r="D322" s="31"/>
      <c r="E322" s="31"/>
    </row>
    <row r="323" spans="1:5" ht="12.75">
      <c r="A323" s="31"/>
      <c r="B323" s="31"/>
      <c r="C323" s="31"/>
      <c r="D323" s="31"/>
      <c r="E323" s="31"/>
    </row>
    <row r="324" spans="1:5" ht="12.75">
      <c r="A324" s="31"/>
      <c r="B324" s="31"/>
      <c r="C324" s="31"/>
      <c r="D324" s="31"/>
      <c r="E324" s="31"/>
    </row>
    <row r="325" spans="1:5" ht="12.75">
      <c r="A325" s="31"/>
      <c r="B325" s="31"/>
      <c r="C325" s="31"/>
      <c r="D325" s="31"/>
      <c r="E325" s="31"/>
    </row>
    <row r="326" spans="1:5" ht="12.75">
      <c r="A326" s="31"/>
      <c r="B326" s="31"/>
      <c r="C326" s="31"/>
      <c r="D326" s="31"/>
      <c r="E326" s="31"/>
    </row>
    <row r="327" spans="1:5" ht="12.75">
      <c r="A327" s="31"/>
      <c r="B327" s="31"/>
      <c r="C327" s="31"/>
      <c r="D327" s="31"/>
      <c r="E327" s="31"/>
    </row>
    <row r="328" spans="1:5" ht="12.75">
      <c r="A328" s="31"/>
      <c r="B328" s="25"/>
      <c r="C328" s="31"/>
      <c r="D328" s="31"/>
      <c r="E328" s="31"/>
    </row>
    <row r="329" spans="1:5" ht="12.75">
      <c r="A329" s="31"/>
      <c r="B329" s="31"/>
      <c r="C329" s="31"/>
      <c r="D329" s="31"/>
      <c r="E329" s="31"/>
    </row>
    <row r="330" spans="1:5" ht="12.75">
      <c r="A330" s="31"/>
      <c r="B330" s="48"/>
      <c r="C330" s="31"/>
      <c r="D330" s="31"/>
      <c r="E330" s="31"/>
    </row>
    <row r="331" spans="1:5" ht="12.75">
      <c r="A331" s="31"/>
      <c r="B331" s="31"/>
      <c r="C331" s="31"/>
      <c r="D331" s="31"/>
      <c r="E331" s="31"/>
    </row>
    <row r="332" spans="1:5" ht="12.75">
      <c r="A332" s="31"/>
      <c r="B332" s="31"/>
      <c r="C332" s="31"/>
      <c r="D332" s="31"/>
      <c r="E332" s="31"/>
    </row>
    <row r="333" spans="1:5" ht="12.75">
      <c r="A333" s="31"/>
      <c r="B333" s="31"/>
      <c r="C333" s="31"/>
      <c r="D333" s="31"/>
      <c r="E333" s="31"/>
    </row>
    <row r="334" spans="1:5" ht="12.75">
      <c r="A334" s="31"/>
      <c r="B334" s="31"/>
      <c r="C334" s="31"/>
      <c r="D334" s="31"/>
      <c r="E334" s="31"/>
    </row>
    <row r="335" spans="1:5" ht="12.75">
      <c r="A335" s="31"/>
      <c r="B335" s="25"/>
      <c r="C335" s="31"/>
      <c r="D335" s="31"/>
      <c r="E335" s="31"/>
    </row>
    <row r="336" spans="1:5" ht="12.75">
      <c r="A336" s="31"/>
      <c r="B336" s="31"/>
      <c r="C336" s="31"/>
      <c r="D336" s="31"/>
      <c r="E336" s="31"/>
    </row>
    <row r="337" spans="1:5" ht="12.75">
      <c r="A337" s="31"/>
      <c r="B337" s="25"/>
      <c r="C337" s="31"/>
      <c r="D337" s="31"/>
      <c r="E337" s="31"/>
    </row>
    <row r="338" spans="1:5" ht="12.75">
      <c r="A338" s="31"/>
      <c r="B338" s="25"/>
      <c r="C338" s="31"/>
      <c r="D338" s="31"/>
      <c r="E338" s="31"/>
    </row>
    <row r="339" spans="1:5" ht="12.75">
      <c r="A339" s="31"/>
      <c r="B339" s="31"/>
      <c r="C339" s="31"/>
      <c r="D339" s="31"/>
      <c r="E339" s="31"/>
    </row>
    <row r="340" spans="1:5" ht="12.75">
      <c r="A340" s="31"/>
      <c r="B340" s="31"/>
      <c r="C340" s="31"/>
      <c r="D340" s="31"/>
      <c r="E340" s="31"/>
    </row>
    <row r="341" spans="1:5" ht="12.75">
      <c r="A341" s="31"/>
      <c r="B341" s="31"/>
      <c r="C341" s="31"/>
      <c r="D341" s="31"/>
      <c r="E341" s="31"/>
    </row>
    <row r="342" spans="1:5" ht="12.75">
      <c r="A342" s="31"/>
      <c r="B342" s="31"/>
      <c r="C342" s="31"/>
      <c r="D342" s="31"/>
      <c r="E342" s="31"/>
    </row>
    <row r="343" spans="1:5" ht="12.75">
      <c r="A343" s="31"/>
      <c r="B343" s="31"/>
      <c r="C343" s="31"/>
      <c r="D343" s="31"/>
      <c r="E343" s="31"/>
    </row>
    <row r="344" spans="1:5" ht="12.75">
      <c r="A344" s="31"/>
      <c r="B344" s="25"/>
      <c r="C344" s="31"/>
      <c r="D344" s="31"/>
      <c r="E344" s="31"/>
    </row>
    <row r="345" spans="1:5" ht="12.75">
      <c r="A345" s="31"/>
      <c r="B345" s="25"/>
      <c r="C345" s="31"/>
      <c r="D345" s="31"/>
      <c r="E345" s="31"/>
    </row>
    <row r="346" spans="1:5" ht="12.75">
      <c r="A346" s="31"/>
      <c r="B346" s="31"/>
      <c r="C346" s="31"/>
      <c r="D346" s="31"/>
      <c r="E346" s="31"/>
    </row>
    <row r="347" spans="1:5" ht="12.75">
      <c r="A347" s="31"/>
      <c r="B347" s="31"/>
      <c r="C347" s="31"/>
      <c r="D347" s="31"/>
      <c r="E347" s="31"/>
    </row>
    <row r="348" spans="1:5" ht="12.75">
      <c r="A348" s="31"/>
      <c r="B348" s="31"/>
      <c r="C348" s="31"/>
      <c r="D348" s="31"/>
      <c r="E348" s="31"/>
    </row>
    <row r="349" spans="1:5" ht="12.75">
      <c r="A349" s="31"/>
      <c r="B349" s="31"/>
      <c r="C349" s="31"/>
      <c r="D349" s="31"/>
      <c r="E349" s="31"/>
    </row>
    <row r="350" spans="1:5" ht="12.75">
      <c r="A350" s="31"/>
      <c r="B350" s="31"/>
      <c r="C350" s="31"/>
      <c r="D350" s="31"/>
      <c r="E350" s="31"/>
    </row>
    <row r="351" spans="1:5" ht="12.75">
      <c r="A351" s="31"/>
      <c r="B351" s="31"/>
      <c r="C351" s="31"/>
      <c r="D351" s="31"/>
      <c r="E351" s="31"/>
    </row>
    <row r="352" spans="1:5" ht="12.75">
      <c r="A352" s="31"/>
      <c r="B352" s="31"/>
      <c r="C352" s="31"/>
      <c r="D352" s="31"/>
      <c r="E352" s="31"/>
    </row>
    <row r="353" spans="1:5" ht="12.75">
      <c r="A353" s="31"/>
      <c r="B353" s="31"/>
      <c r="C353" s="31"/>
      <c r="D353" s="31"/>
      <c r="E353" s="31"/>
    </row>
    <row r="354" spans="1:5" ht="12.75">
      <c r="A354" s="31"/>
      <c r="B354" s="31"/>
      <c r="C354" s="31"/>
      <c r="D354" s="31"/>
      <c r="E354" s="31"/>
    </row>
    <row r="355" spans="1:5" ht="12.75">
      <c r="A355" s="31"/>
      <c r="B355" s="31"/>
      <c r="C355" s="31"/>
      <c r="D355" s="31"/>
      <c r="E355" s="31"/>
    </row>
    <row r="356" spans="1:5" ht="12.75">
      <c r="A356" s="31"/>
      <c r="B356" s="31"/>
      <c r="C356" s="31"/>
      <c r="D356" s="31"/>
      <c r="E356" s="31"/>
    </row>
    <row r="357" spans="1:5" ht="12.75">
      <c r="A357" s="31"/>
      <c r="B357" s="31"/>
      <c r="C357" s="31"/>
      <c r="D357" s="31"/>
      <c r="E357" s="31"/>
    </row>
    <row r="358" spans="1:5" ht="12.75">
      <c r="A358" s="31"/>
      <c r="B358" s="31"/>
      <c r="C358" s="31"/>
      <c r="D358" s="31"/>
      <c r="E358" s="31"/>
    </row>
    <row r="359" spans="1:5" ht="12.75">
      <c r="A359" s="31"/>
      <c r="B359" s="31"/>
      <c r="C359" s="31"/>
      <c r="D359" s="31"/>
      <c r="E359" s="31"/>
    </row>
    <row r="360" spans="1:5" ht="12.75">
      <c r="A360" s="31"/>
      <c r="B360" s="31"/>
      <c r="C360" s="31"/>
      <c r="D360" s="31"/>
      <c r="E360" s="31"/>
    </row>
    <row r="361" spans="1:5" ht="12.75">
      <c r="A361" s="31"/>
      <c r="B361" s="31"/>
      <c r="C361" s="31"/>
      <c r="D361" s="31"/>
      <c r="E361" s="31"/>
    </row>
    <row r="362" spans="1:5" ht="12.75">
      <c r="A362" s="31"/>
      <c r="B362" s="31"/>
      <c r="C362" s="31"/>
      <c r="D362" s="31"/>
      <c r="E362" s="31"/>
    </row>
    <row r="363" spans="1:5" ht="12.75">
      <c r="A363" s="31"/>
      <c r="B363" s="31"/>
      <c r="C363" s="31"/>
      <c r="D363" s="31"/>
      <c r="E363" s="31"/>
    </row>
    <row r="364" spans="1:5" ht="12.75">
      <c r="A364" s="31"/>
      <c r="B364" s="31"/>
      <c r="C364" s="31"/>
      <c r="D364" s="31"/>
      <c r="E364" s="31"/>
    </row>
    <row r="365" spans="1:5" ht="12.75">
      <c r="A365" s="31"/>
      <c r="B365" s="31"/>
      <c r="C365" s="31"/>
      <c r="D365" s="31"/>
      <c r="E365" s="31"/>
    </row>
    <row r="366" spans="1:5" ht="12.75">
      <c r="A366" s="31"/>
      <c r="B366" s="31"/>
      <c r="C366" s="31"/>
      <c r="D366" s="31"/>
      <c r="E366" s="31"/>
    </row>
    <row r="367" spans="1:5" ht="12.75">
      <c r="A367" s="31"/>
      <c r="B367" s="31"/>
      <c r="C367" s="31"/>
      <c r="D367" s="31"/>
      <c r="E367" s="31"/>
    </row>
    <row r="368" spans="1:5" ht="12.75">
      <c r="A368" s="31"/>
      <c r="B368" s="31"/>
      <c r="C368" s="31"/>
      <c r="D368" s="31"/>
      <c r="E368" s="31"/>
    </row>
    <row r="369" spans="1:5" ht="12.75">
      <c r="A369" s="31"/>
      <c r="B369" s="31"/>
      <c r="C369" s="31"/>
      <c r="D369" s="31"/>
      <c r="E369" s="31"/>
    </row>
    <row r="370" spans="1:5" ht="12.75">
      <c r="A370" s="31"/>
      <c r="B370" s="31"/>
      <c r="C370" s="31"/>
      <c r="D370" s="31"/>
      <c r="E370" s="31"/>
    </row>
    <row r="371" spans="1:5" ht="12.75">
      <c r="A371" s="31"/>
      <c r="B371" s="31"/>
      <c r="C371" s="31"/>
      <c r="D371" s="31"/>
      <c r="E371" s="31"/>
    </row>
    <row r="372" spans="1:5" ht="12.75">
      <c r="A372" s="31"/>
      <c r="B372" s="31"/>
      <c r="C372" s="31"/>
      <c r="D372" s="31"/>
      <c r="E372" s="31"/>
    </row>
    <row r="373" spans="1:5" ht="12.75">
      <c r="A373" s="31"/>
      <c r="B373" s="31"/>
      <c r="C373" s="31"/>
      <c r="D373" s="31"/>
      <c r="E373" s="31"/>
    </row>
    <row r="374" spans="1:5" ht="12.75">
      <c r="A374" s="31"/>
      <c r="B374" s="31"/>
      <c r="C374" s="31"/>
      <c r="D374" s="31"/>
      <c r="E374" s="31"/>
    </row>
    <row r="375" spans="1:5" ht="12.75">
      <c r="A375" s="31"/>
      <c r="B375" s="31"/>
      <c r="C375" s="31"/>
      <c r="D375" s="31"/>
      <c r="E375" s="31"/>
    </row>
    <row r="376" spans="1:5" ht="12.75">
      <c r="A376" s="31"/>
      <c r="B376" s="31"/>
      <c r="C376" s="31"/>
      <c r="D376" s="31"/>
      <c r="E376" s="31"/>
    </row>
    <row r="377" spans="1:5" ht="12.75">
      <c r="A377" s="31"/>
      <c r="B377" s="31"/>
      <c r="C377" s="31"/>
      <c r="D377" s="31"/>
      <c r="E377" s="31"/>
    </row>
    <row r="378" spans="1:5" ht="12.75">
      <c r="A378" s="31"/>
      <c r="B378" s="31"/>
      <c r="C378" s="31"/>
      <c r="D378" s="31"/>
      <c r="E378" s="31"/>
    </row>
    <row r="379" spans="1:5" ht="12.75">
      <c r="A379" s="31"/>
      <c r="B379" s="31"/>
      <c r="C379" s="31"/>
      <c r="D379" s="31"/>
      <c r="E379" s="31"/>
    </row>
    <row r="380" spans="1:5" ht="12.75">
      <c r="A380" s="31"/>
      <c r="B380" s="31"/>
      <c r="C380" s="31"/>
      <c r="D380" s="31"/>
      <c r="E380" s="31"/>
    </row>
    <row r="381" spans="1:5" ht="12.75">
      <c r="A381" s="31"/>
      <c r="B381" s="31"/>
      <c r="C381" s="31"/>
      <c r="D381" s="31"/>
      <c r="E381" s="31"/>
    </row>
    <row r="382" spans="1:5" ht="12.75">
      <c r="A382" s="31"/>
      <c r="B382" s="31"/>
      <c r="C382" s="31"/>
      <c r="D382" s="31"/>
      <c r="E382" s="31"/>
    </row>
    <row r="383" spans="1:5" ht="12.75">
      <c r="A383" s="31"/>
      <c r="B383" s="31"/>
      <c r="C383" s="31"/>
      <c r="D383" s="31"/>
      <c r="E383" s="31"/>
    </row>
    <row r="384" spans="1:5" ht="12.75">
      <c r="A384" s="31"/>
      <c r="B384" s="31"/>
      <c r="C384" s="31"/>
      <c r="D384" s="31"/>
      <c r="E384" s="31"/>
    </row>
    <row r="385" spans="1:5" ht="12.75">
      <c r="A385" s="31"/>
      <c r="B385" s="31"/>
      <c r="C385" s="31"/>
      <c r="D385" s="31"/>
      <c r="E385" s="31"/>
    </row>
    <row r="386" spans="1:5" ht="12.75">
      <c r="A386" s="31"/>
      <c r="B386" s="31"/>
      <c r="C386" s="31"/>
      <c r="D386" s="31"/>
      <c r="E386" s="31"/>
    </row>
    <row r="387" spans="1:5" ht="12.75">
      <c r="A387" s="31"/>
      <c r="B387" s="31"/>
      <c r="C387" s="31"/>
      <c r="D387" s="31"/>
      <c r="E387" s="31"/>
    </row>
    <row r="388" spans="1:5" ht="12.75">
      <c r="A388" s="31"/>
      <c r="B388" s="31"/>
      <c r="C388" s="31"/>
      <c r="D388" s="31"/>
      <c r="E388" s="31"/>
    </row>
    <row r="389" spans="1:5" ht="12.75">
      <c r="A389" s="31"/>
      <c r="B389" s="31"/>
      <c r="C389" s="31"/>
      <c r="D389" s="31"/>
      <c r="E389" s="31"/>
    </row>
    <row r="390" spans="1:5" ht="12.75">
      <c r="A390" s="31"/>
      <c r="B390" s="25"/>
      <c r="C390" s="31"/>
      <c r="D390" s="31"/>
      <c r="E390" s="31"/>
    </row>
    <row r="391" spans="1:5" ht="12.75">
      <c r="A391" s="31"/>
      <c r="B391" s="31"/>
      <c r="C391" s="31"/>
      <c r="D391" s="31"/>
      <c r="E391" s="31"/>
    </row>
    <row r="392" spans="1:5" ht="12.75">
      <c r="A392" s="31"/>
      <c r="B392" s="31"/>
      <c r="C392" s="31"/>
      <c r="D392" s="31"/>
      <c r="E392" s="31"/>
    </row>
    <row r="393" spans="1:5" ht="12.75">
      <c r="A393" s="31"/>
      <c r="B393" s="31"/>
      <c r="C393" s="31"/>
      <c r="D393" s="31"/>
      <c r="E393" s="31"/>
    </row>
    <row r="394" spans="1:5" ht="12.75">
      <c r="A394" s="31"/>
      <c r="B394" s="31"/>
      <c r="C394" s="31"/>
      <c r="D394" s="31"/>
      <c r="E394" s="31"/>
    </row>
    <row r="395" spans="1:5" ht="12.75">
      <c r="A395" s="31"/>
      <c r="B395" s="31"/>
      <c r="C395" s="31"/>
      <c r="D395" s="31"/>
      <c r="E395" s="31"/>
    </row>
    <row r="396" spans="1:5" ht="12.75">
      <c r="A396" s="31"/>
      <c r="B396" s="31"/>
      <c r="C396" s="31"/>
      <c r="D396" s="31"/>
      <c r="E396" s="31"/>
    </row>
    <row r="397" spans="1:5" ht="12.75">
      <c r="A397" s="31"/>
      <c r="B397" s="31"/>
      <c r="C397" s="31"/>
      <c r="D397" s="31"/>
      <c r="E397" s="31"/>
    </row>
    <row r="398" spans="1:5" ht="12.75">
      <c r="A398" s="31"/>
      <c r="B398" s="31"/>
      <c r="C398" s="31"/>
      <c r="D398" s="31"/>
      <c r="E398" s="31"/>
    </row>
    <row r="399" spans="1:5" ht="12.75">
      <c r="A399" s="31"/>
      <c r="B399" s="31"/>
      <c r="C399" s="31"/>
      <c r="D399" s="31"/>
      <c r="E399" s="31"/>
    </row>
    <row r="400" spans="1:5" ht="12.75">
      <c r="A400" s="31"/>
      <c r="B400" s="31"/>
      <c r="C400" s="31"/>
      <c r="D400" s="31"/>
      <c r="E400" s="31"/>
    </row>
    <row r="401" spans="1:5" ht="12.75">
      <c r="A401" s="31"/>
      <c r="B401" s="31"/>
      <c r="C401" s="31"/>
      <c r="D401" s="31"/>
      <c r="E401" s="31"/>
    </row>
    <row r="402" spans="1:5" ht="12.75">
      <c r="A402" s="31"/>
      <c r="B402" s="31"/>
      <c r="C402" s="31"/>
      <c r="D402" s="31"/>
      <c r="E402" s="31"/>
    </row>
    <row r="403" spans="1:5" ht="12.75">
      <c r="A403" s="31"/>
      <c r="B403" s="31"/>
      <c r="C403" s="31"/>
      <c r="D403" s="31"/>
      <c r="E403" s="31"/>
    </row>
    <row r="404" spans="1:5" ht="12.75">
      <c r="A404" s="31"/>
      <c r="B404" s="31"/>
      <c r="C404" s="31"/>
      <c r="D404" s="31"/>
      <c r="E404" s="31"/>
    </row>
    <row r="405" spans="1:5" ht="12.75">
      <c r="A405" s="31"/>
      <c r="B405" s="31"/>
      <c r="C405" s="31"/>
      <c r="D405" s="31"/>
      <c r="E405" s="31"/>
    </row>
    <row r="406" spans="1:5" ht="12.75">
      <c r="A406" s="31"/>
      <c r="B406" s="31"/>
      <c r="C406" s="31"/>
      <c r="D406" s="31"/>
      <c r="E406" s="31"/>
    </row>
    <row r="407" spans="1:5" ht="12.75">
      <c r="A407" s="31"/>
      <c r="B407" s="31"/>
      <c r="C407" s="31"/>
      <c r="D407" s="31"/>
      <c r="E407" s="31"/>
    </row>
    <row r="408" spans="1:5" ht="12.75">
      <c r="A408" s="31"/>
      <c r="B408" s="31"/>
      <c r="C408" s="31"/>
      <c r="D408" s="31"/>
      <c r="E408" s="31"/>
    </row>
    <row r="409" spans="1:5" ht="12.75">
      <c r="A409" s="31"/>
      <c r="B409" s="31"/>
      <c r="C409" s="31"/>
      <c r="D409" s="31"/>
      <c r="E409" s="31"/>
    </row>
    <row r="410" spans="1:5" ht="12.75">
      <c r="A410" s="31"/>
      <c r="B410" s="31"/>
      <c r="C410" s="31"/>
      <c r="D410" s="31"/>
      <c r="E410" s="31"/>
    </row>
    <row r="411" spans="1:5" ht="12.75">
      <c r="A411" s="31"/>
      <c r="B411" s="31"/>
      <c r="C411" s="31"/>
      <c r="D411" s="31"/>
      <c r="E411" s="31"/>
    </row>
    <row r="412" spans="1:5" ht="12.75">
      <c r="A412" s="31"/>
      <c r="B412" s="31"/>
      <c r="C412" s="31"/>
      <c r="D412" s="31"/>
      <c r="E412" s="31"/>
    </row>
    <row r="413" spans="1:5" ht="12.75">
      <c r="A413" s="31"/>
      <c r="B413" s="31"/>
      <c r="C413" s="31"/>
      <c r="D413" s="31"/>
      <c r="E413" s="31"/>
    </row>
    <row r="414" spans="1:5" ht="12.75">
      <c r="A414" s="31"/>
      <c r="B414" s="31"/>
      <c r="C414" s="31"/>
      <c r="D414" s="31"/>
      <c r="E414" s="31"/>
    </row>
    <row r="415" spans="1:5" ht="12.75">
      <c r="A415" s="31"/>
      <c r="B415" s="31"/>
      <c r="C415" s="31"/>
      <c r="D415" s="31"/>
      <c r="E415" s="31"/>
    </row>
    <row r="416" spans="1:5" ht="12.75">
      <c r="A416" s="31"/>
      <c r="B416" s="31"/>
      <c r="C416" s="31"/>
      <c r="D416" s="31"/>
      <c r="E416" s="31"/>
    </row>
    <row r="417" spans="1:5" ht="12.75">
      <c r="A417" s="31"/>
      <c r="B417" s="31"/>
      <c r="C417" s="31"/>
      <c r="D417" s="31"/>
      <c r="E417" s="31"/>
    </row>
    <row r="418" spans="1:5" ht="12.75">
      <c r="A418" s="31"/>
      <c r="B418" s="31"/>
      <c r="C418" s="31"/>
      <c r="D418" s="31"/>
      <c r="E418" s="31"/>
    </row>
    <row r="419" spans="1:5" ht="12.75">
      <c r="A419" s="31"/>
      <c r="B419" s="31"/>
      <c r="C419" s="31"/>
      <c r="D419" s="31"/>
      <c r="E419" s="31"/>
    </row>
    <row r="420" spans="1:5" ht="12.75">
      <c r="A420" s="31"/>
      <c r="B420" s="31"/>
      <c r="C420" s="31"/>
      <c r="D420" s="31"/>
      <c r="E420" s="31"/>
    </row>
    <row r="421" spans="1:5" ht="12.75">
      <c r="A421" s="31"/>
      <c r="B421" s="31"/>
      <c r="C421" s="31"/>
      <c r="D421" s="31"/>
      <c r="E421" s="31"/>
    </row>
    <row r="422" spans="1:5" ht="12.75">
      <c r="A422" s="31"/>
      <c r="B422" s="31"/>
      <c r="C422" s="31"/>
      <c r="D422" s="31"/>
      <c r="E422" s="31"/>
    </row>
    <row r="423" spans="1:5" ht="12.75">
      <c r="A423" s="31"/>
      <c r="B423" s="31"/>
      <c r="C423" s="31"/>
      <c r="D423" s="31"/>
      <c r="E423" s="31"/>
    </row>
    <row r="424" spans="1:5" ht="12.75">
      <c r="A424" s="31"/>
      <c r="B424" s="31"/>
      <c r="C424" s="31"/>
      <c r="D424" s="31"/>
      <c r="E424" s="31"/>
    </row>
    <row r="425" spans="1:5" ht="12.75">
      <c r="A425" s="31"/>
      <c r="B425" s="31"/>
      <c r="C425" s="31"/>
      <c r="D425" s="31"/>
      <c r="E425" s="31"/>
    </row>
    <row r="426" spans="1:5" ht="12.75">
      <c r="A426" s="31"/>
      <c r="B426" s="31"/>
      <c r="C426" s="31"/>
      <c r="D426" s="31"/>
      <c r="E426" s="31"/>
    </row>
    <row r="427" spans="1:5" ht="12.75">
      <c r="A427" s="31"/>
      <c r="B427" s="31"/>
      <c r="C427" s="31"/>
      <c r="D427" s="31"/>
      <c r="E427" s="31"/>
    </row>
    <row r="428" spans="1:5" ht="12.75">
      <c r="A428" s="31"/>
      <c r="B428" s="31"/>
      <c r="C428" s="31"/>
      <c r="D428" s="31"/>
      <c r="E428" s="31"/>
    </row>
    <row r="429" spans="1:5" ht="12.75">
      <c r="A429" s="31"/>
      <c r="B429" s="31"/>
      <c r="C429" s="31"/>
      <c r="D429" s="31"/>
      <c r="E429" s="31"/>
    </row>
    <row r="430" spans="1:5" ht="12.75">
      <c r="A430" s="31"/>
      <c r="B430" s="31"/>
      <c r="C430" s="31"/>
      <c r="D430" s="31"/>
      <c r="E430" s="31"/>
    </row>
    <row r="431" spans="1:5" ht="12.75">
      <c r="A431" s="31"/>
      <c r="B431" s="31"/>
      <c r="C431" s="31"/>
      <c r="D431" s="31"/>
      <c r="E431" s="31"/>
    </row>
    <row r="432" spans="1:5" ht="12.75">
      <c r="A432" s="31"/>
      <c r="B432" s="31"/>
      <c r="C432" s="31"/>
      <c r="D432" s="31"/>
      <c r="E432" s="31"/>
    </row>
    <row r="433" spans="1:5" ht="12.75">
      <c r="A433" s="31"/>
      <c r="B433" s="31"/>
      <c r="C433" s="31"/>
      <c r="D433" s="31"/>
      <c r="E433" s="31"/>
    </row>
    <row r="434" spans="1:5" ht="12.75">
      <c r="A434" s="31"/>
      <c r="B434" s="31"/>
      <c r="C434" s="31"/>
      <c r="D434" s="31"/>
      <c r="E434" s="31"/>
    </row>
    <row r="435" spans="1:5" ht="12.75">
      <c r="A435" s="31"/>
      <c r="B435" s="31"/>
      <c r="C435" s="31"/>
      <c r="D435" s="31"/>
      <c r="E435" s="31"/>
    </row>
    <row r="436" spans="1:5" ht="12.75">
      <c r="A436" s="31"/>
      <c r="B436" s="31"/>
      <c r="C436" s="31"/>
      <c r="D436" s="31"/>
      <c r="E436" s="31"/>
    </row>
    <row r="437" spans="1:5" ht="12.75">
      <c r="A437" s="31"/>
      <c r="B437" s="31"/>
      <c r="C437" s="31"/>
      <c r="D437" s="31"/>
      <c r="E437" s="31"/>
    </row>
    <row r="438" spans="1:5" ht="12.75">
      <c r="A438" s="31"/>
      <c r="B438" s="25"/>
      <c r="C438" s="31"/>
      <c r="D438" s="31"/>
      <c r="E438" s="31"/>
    </row>
    <row r="439" spans="1:5" ht="12.75">
      <c r="A439" s="31"/>
      <c r="B439" s="31"/>
      <c r="C439" s="31"/>
      <c r="D439" s="31"/>
      <c r="E439" s="31"/>
    </row>
    <row r="440" spans="1:5" ht="12.75">
      <c r="A440" s="31"/>
      <c r="B440" s="48"/>
      <c r="C440" s="31"/>
      <c r="D440" s="31"/>
      <c r="E440" s="31"/>
    </row>
    <row r="441" spans="1:5" ht="12.75">
      <c r="A441" s="31"/>
      <c r="B441" s="31"/>
      <c r="C441" s="31"/>
      <c r="D441" s="31"/>
      <c r="E441" s="31"/>
    </row>
    <row r="442" spans="1:5" ht="12.75">
      <c r="A442" s="31"/>
      <c r="B442" s="31"/>
      <c r="C442" s="31"/>
      <c r="D442" s="31"/>
      <c r="E442" s="31"/>
    </row>
    <row r="443" spans="1:5" ht="12.75">
      <c r="A443" s="31"/>
      <c r="B443" s="31"/>
      <c r="C443" s="31"/>
      <c r="D443" s="31"/>
      <c r="E443" s="31"/>
    </row>
    <row r="444" spans="1:5" ht="12.75">
      <c r="A444" s="31"/>
      <c r="B444" s="31"/>
      <c r="C444" s="31"/>
      <c r="D444" s="31"/>
      <c r="E444" s="31"/>
    </row>
    <row r="445" spans="1:5" ht="12.75">
      <c r="A445" s="31"/>
      <c r="B445" s="25"/>
      <c r="C445" s="31"/>
      <c r="D445" s="31"/>
      <c r="E445" s="31"/>
    </row>
    <row r="446" spans="1:5" ht="12.75">
      <c r="A446" s="31"/>
      <c r="B446" s="31"/>
      <c r="C446" s="31"/>
      <c r="D446" s="31"/>
      <c r="E446" s="31"/>
    </row>
    <row r="447" spans="1:5" ht="12.75">
      <c r="A447" s="31"/>
      <c r="B447" s="25"/>
      <c r="C447" s="31"/>
      <c r="D447" s="31"/>
      <c r="E447" s="31"/>
    </row>
    <row r="448" spans="1:5" ht="12.75">
      <c r="A448" s="31"/>
      <c r="B448" s="25"/>
      <c r="C448" s="31"/>
      <c r="D448" s="31"/>
      <c r="E448" s="31"/>
    </row>
    <row r="449" spans="1:5" ht="12.75">
      <c r="A449" s="31"/>
      <c r="B449" s="31"/>
      <c r="C449" s="31"/>
      <c r="D449" s="31"/>
      <c r="E449" s="31"/>
    </row>
    <row r="450" spans="1:5" ht="12.75">
      <c r="A450" s="31"/>
      <c r="B450" s="31"/>
      <c r="C450" s="31"/>
      <c r="D450" s="31"/>
      <c r="E450" s="31"/>
    </row>
    <row r="451" spans="1:5" ht="12.75">
      <c r="A451" s="31"/>
      <c r="B451" s="31"/>
      <c r="C451" s="31"/>
      <c r="D451" s="31"/>
      <c r="E451" s="31"/>
    </row>
    <row r="452" spans="1:5" ht="12.75">
      <c r="A452" s="31"/>
      <c r="B452" s="31"/>
      <c r="C452" s="31"/>
      <c r="D452" s="31"/>
      <c r="E452" s="31"/>
    </row>
    <row r="453" spans="1:5" ht="12.75">
      <c r="A453" s="31"/>
      <c r="B453" s="25"/>
      <c r="C453" s="31"/>
      <c r="D453" s="31"/>
      <c r="E453" s="31"/>
    </row>
    <row r="454" spans="1:5" ht="12.75">
      <c r="A454" s="31"/>
      <c r="B454" s="25"/>
      <c r="C454" s="31"/>
      <c r="D454" s="31"/>
      <c r="E454" s="31"/>
    </row>
    <row r="455" spans="1:5" ht="12.75">
      <c r="A455" s="31"/>
      <c r="B455" s="31"/>
      <c r="C455" s="31"/>
      <c r="D455" s="31"/>
      <c r="E455" s="31"/>
    </row>
    <row r="456" spans="1:5" ht="12.75">
      <c r="A456" s="31"/>
      <c r="B456" s="31"/>
      <c r="C456" s="31"/>
      <c r="D456" s="31"/>
      <c r="E456" s="31"/>
    </row>
    <row r="457" spans="1:5" ht="12.75">
      <c r="A457" s="31"/>
      <c r="B457" s="31"/>
      <c r="C457" s="31"/>
      <c r="D457" s="31"/>
      <c r="E457" s="31"/>
    </row>
    <row r="458" spans="1:5" ht="12.75">
      <c r="A458" s="31"/>
      <c r="B458" s="31"/>
      <c r="C458" s="31"/>
      <c r="D458" s="31"/>
      <c r="E458" s="31"/>
    </row>
    <row r="459" spans="1:5" ht="12.75">
      <c r="A459" s="31"/>
      <c r="B459" s="31"/>
      <c r="C459" s="31"/>
      <c r="D459" s="31"/>
      <c r="E459" s="31"/>
    </row>
    <row r="460" spans="1:5" ht="12.75">
      <c r="A460" s="31"/>
      <c r="B460" s="31"/>
      <c r="C460" s="31"/>
      <c r="D460" s="31"/>
      <c r="E460" s="31"/>
    </row>
    <row r="461" spans="1:5" ht="12.75">
      <c r="A461" s="31"/>
      <c r="B461" s="31"/>
      <c r="C461" s="31"/>
      <c r="D461" s="31"/>
      <c r="E461" s="31"/>
    </row>
    <row r="462" spans="1:5" ht="12.75">
      <c r="A462" s="31"/>
      <c r="B462" s="31"/>
      <c r="C462" s="31"/>
      <c r="D462" s="31"/>
      <c r="E462" s="31"/>
    </row>
    <row r="463" spans="1:5" ht="12.75">
      <c r="A463" s="31"/>
      <c r="B463" s="31"/>
      <c r="C463" s="31"/>
      <c r="D463" s="31"/>
      <c r="E463" s="31"/>
    </row>
    <row r="464" spans="1:5" ht="12.75">
      <c r="A464" s="31"/>
      <c r="B464" s="31"/>
      <c r="C464" s="31"/>
      <c r="D464" s="31"/>
      <c r="E464" s="31"/>
    </row>
    <row r="465" spans="1:5" ht="12.75">
      <c r="A465" s="31"/>
      <c r="B465" s="31"/>
      <c r="C465" s="31"/>
      <c r="D465" s="31"/>
      <c r="E465" s="31"/>
    </row>
    <row r="466" spans="1:5" ht="12.75">
      <c r="A466" s="31"/>
      <c r="B466" s="31"/>
      <c r="C466" s="31"/>
      <c r="D466" s="31"/>
      <c r="E466" s="31"/>
    </row>
    <row r="467" spans="1:5" ht="12.75">
      <c r="A467" s="31"/>
      <c r="B467" s="31"/>
      <c r="C467" s="31"/>
      <c r="D467" s="31"/>
      <c r="E467" s="31"/>
    </row>
    <row r="468" spans="1:5" ht="12.75">
      <c r="A468" s="31"/>
      <c r="B468" s="31"/>
      <c r="C468" s="31"/>
      <c r="D468" s="31"/>
      <c r="E468" s="31"/>
    </row>
    <row r="469" spans="1:5" ht="12.75">
      <c r="A469" s="31"/>
      <c r="B469" s="31"/>
      <c r="C469" s="31"/>
      <c r="D469" s="31"/>
      <c r="E469" s="31"/>
    </row>
    <row r="470" spans="1:5" ht="12.75">
      <c r="A470" s="31"/>
      <c r="B470" s="31"/>
      <c r="C470" s="31"/>
      <c r="D470" s="31"/>
      <c r="E470" s="31"/>
    </row>
    <row r="471" spans="1:5" ht="12.75">
      <c r="A471" s="31"/>
      <c r="B471" s="31"/>
      <c r="C471" s="31"/>
      <c r="D471" s="31"/>
      <c r="E471" s="31"/>
    </row>
    <row r="472" spans="1:5" ht="12.75">
      <c r="A472" s="31"/>
      <c r="B472" s="25"/>
      <c r="C472" s="31"/>
      <c r="D472" s="31"/>
      <c r="E472" s="31"/>
    </row>
    <row r="473" spans="1:5" ht="12.75">
      <c r="A473" s="31"/>
      <c r="B473" s="31"/>
      <c r="C473" s="31"/>
      <c r="D473" s="31"/>
      <c r="E473" s="31"/>
    </row>
    <row r="474" spans="1:5" ht="12.75">
      <c r="A474" s="31"/>
      <c r="B474" s="31"/>
      <c r="C474" s="31"/>
      <c r="D474" s="31"/>
      <c r="E474" s="31"/>
    </row>
    <row r="475" spans="1:5" ht="12.75">
      <c r="A475" s="31"/>
      <c r="B475" s="31"/>
      <c r="C475" s="31"/>
      <c r="D475" s="31"/>
      <c r="E475" s="31"/>
    </row>
    <row r="476" spans="1:5" ht="12.75">
      <c r="A476" s="31"/>
      <c r="B476" s="31"/>
      <c r="C476" s="31"/>
      <c r="D476" s="31"/>
      <c r="E476" s="31"/>
    </row>
    <row r="477" spans="1:5" ht="12.75">
      <c r="A477" s="31"/>
      <c r="B477" s="31"/>
      <c r="C477" s="31"/>
      <c r="D477" s="31"/>
      <c r="E477" s="31"/>
    </row>
    <row r="478" spans="1:5" ht="12.75">
      <c r="A478" s="31"/>
      <c r="B478" s="31"/>
      <c r="C478" s="31"/>
      <c r="D478" s="31"/>
      <c r="E478" s="31"/>
    </row>
    <row r="479" spans="1:5" ht="12.75">
      <c r="A479" s="31"/>
      <c r="B479" s="31"/>
      <c r="C479" s="31"/>
      <c r="D479" s="31"/>
      <c r="E479" s="31"/>
    </row>
    <row r="480" spans="1:5" ht="12.75">
      <c r="A480" s="31"/>
      <c r="B480" s="31"/>
      <c r="C480" s="31"/>
      <c r="D480" s="31"/>
      <c r="E480" s="31"/>
    </row>
    <row r="481" spans="1:5" ht="12.75">
      <c r="A481" s="31"/>
      <c r="B481" s="31"/>
      <c r="C481" s="31"/>
      <c r="D481" s="31"/>
      <c r="E481" s="31"/>
    </row>
    <row r="482" spans="1:5" ht="12.75">
      <c r="A482" s="31"/>
      <c r="B482" s="31"/>
      <c r="C482" s="31"/>
      <c r="D482" s="31"/>
      <c r="E482" s="31"/>
    </row>
    <row r="483" spans="1:5" ht="12.75">
      <c r="A483" s="31"/>
      <c r="B483" s="31"/>
      <c r="C483" s="31"/>
      <c r="D483" s="31"/>
      <c r="E483" s="31"/>
    </row>
    <row r="484" spans="1:5" ht="12.75">
      <c r="A484" s="31"/>
      <c r="B484" s="31"/>
      <c r="C484" s="31"/>
      <c r="D484" s="31"/>
      <c r="E484" s="31"/>
    </row>
    <row r="485" spans="1:5" ht="12.75">
      <c r="A485" s="31"/>
      <c r="B485" s="31"/>
      <c r="C485" s="31"/>
      <c r="D485" s="31"/>
      <c r="E485" s="31"/>
    </row>
    <row r="486" spans="1:5" ht="12.75">
      <c r="A486" s="31"/>
      <c r="B486" s="31"/>
      <c r="C486" s="31"/>
      <c r="D486" s="31"/>
      <c r="E486" s="31"/>
    </row>
    <row r="487" spans="1:5" ht="12.75">
      <c r="A487" s="31"/>
      <c r="B487" s="31"/>
      <c r="C487" s="31"/>
      <c r="D487" s="31"/>
      <c r="E487" s="31"/>
    </row>
    <row r="488" spans="1:5" ht="12.75">
      <c r="A488" s="31"/>
      <c r="B488" s="31"/>
      <c r="C488" s="31"/>
      <c r="D488" s="31"/>
      <c r="E488" s="31"/>
    </row>
    <row r="489" spans="1:5" ht="12.75">
      <c r="A489" s="31"/>
      <c r="B489" s="31"/>
      <c r="C489" s="31"/>
      <c r="D489" s="31"/>
      <c r="E489" s="31"/>
    </row>
    <row r="490" spans="1:5" ht="12.75">
      <c r="A490" s="31"/>
      <c r="B490" s="31"/>
      <c r="C490" s="31"/>
      <c r="D490" s="31"/>
      <c r="E490" s="31"/>
    </row>
    <row r="491" spans="1:5" ht="12.75">
      <c r="A491" s="31"/>
      <c r="B491" s="31"/>
      <c r="C491" s="31"/>
      <c r="D491" s="31"/>
      <c r="E491" s="31"/>
    </row>
    <row r="492" spans="1:5" ht="12.75">
      <c r="A492" s="31"/>
      <c r="B492" s="31"/>
      <c r="C492" s="31"/>
      <c r="D492" s="31"/>
      <c r="E492" s="31"/>
    </row>
    <row r="493" spans="1:5" ht="12.75">
      <c r="A493" s="31"/>
      <c r="B493" s="25"/>
      <c r="C493" s="31"/>
      <c r="D493" s="31"/>
      <c r="E493" s="31"/>
    </row>
    <row r="494" spans="1:5" ht="12.75">
      <c r="A494" s="31"/>
      <c r="B494" s="31"/>
      <c r="C494" s="31"/>
      <c r="D494" s="31"/>
      <c r="E494" s="31"/>
    </row>
    <row r="495" spans="1:5" ht="12.75">
      <c r="A495" s="31"/>
      <c r="B495" s="48"/>
      <c r="C495" s="31"/>
      <c r="D495" s="31"/>
      <c r="E495" s="31"/>
    </row>
    <row r="496" spans="1:5" ht="12.75">
      <c r="A496" s="31"/>
      <c r="B496" s="31"/>
      <c r="C496" s="31"/>
      <c r="D496" s="31"/>
      <c r="E496" s="31"/>
    </row>
    <row r="497" spans="1:5" ht="12.75">
      <c r="A497" s="31"/>
      <c r="B497" s="31"/>
      <c r="C497" s="31"/>
      <c r="D497" s="31"/>
      <c r="E497" s="31"/>
    </row>
    <row r="498" spans="1:5" ht="12.75">
      <c r="A498" s="31"/>
      <c r="B498" s="31"/>
      <c r="C498" s="31"/>
      <c r="D498" s="31"/>
      <c r="E498" s="31"/>
    </row>
    <row r="499" spans="1:5" ht="12.75">
      <c r="A499" s="31"/>
      <c r="B499" s="31"/>
      <c r="C499" s="31"/>
      <c r="D499" s="31"/>
      <c r="E499" s="31"/>
    </row>
    <row r="500" spans="1:5" ht="12.75">
      <c r="A500" s="31"/>
      <c r="B500" s="25"/>
      <c r="C500" s="31"/>
      <c r="D500" s="31"/>
      <c r="E500" s="31"/>
    </row>
    <row r="501" spans="1:5" ht="12.75">
      <c r="A501" s="31"/>
      <c r="B501" s="31"/>
      <c r="C501" s="31"/>
      <c r="D501" s="31"/>
      <c r="E501" s="31"/>
    </row>
    <row r="502" spans="1:5" ht="12.75">
      <c r="A502" s="31"/>
      <c r="B502" s="25"/>
      <c r="C502" s="31"/>
      <c r="D502" s="31"/>
      <c r="E502" s="31"/>
    </row>
    <row r="503" spans="1:5" ht="12.75">
      <c r="A503" s="31"/>
      <c r="B503" s="25"/>
      <c r="C503" s="31"/>
      <c r="D503" s="31"/>
      <c r="E503" s="31"/>
    </row>
    <row r="504" spans="1:5" ht="12.75">
      <c r="A504" s="31"/>
      <c r="B504" s="31"/>
      <c r="C504" s="31"/>
      <c r="D504" s="31"/>
      <c r="E504" s="31"/>
    </row>
    <row r="505" spans="1:5" ht="12.75">
      <c r="A505" s="31"/>
      <c r="B505" s="31"/>
      <c r="C505" s="31"/>
      <c r="D505" s="31"/>
      <c r="E505" s="31"/>
    </row>
    <row r="506" spans="1:5" ht="12.75">
      <c r="A506" s="31"/>
      <c r="B506" s="31"/>
      <c r="C506" s="31"/>
      <c r="D506" s="31"/>
      <c r="E506" s="31"/>
    </row>
    <row r="507" spans="1:5" ht="12.75">
      <c r="A507" s="31"/>
      <c r="B507" s="31"/>
      <c r="C507" s="31"/>
      <c r="D507" s="31"/>
      <c r="E507" s="31"/>
    </row>
    <row r="508" spans="1:5" ht="12.75">
      <c r="A508" s="31"/>
      <c r="B508" s="31"/>
      <c r="C508" s="31"/>
      <c r="D508" s="31"/>
      <c r="E508" s="31"/>
    </row>
    <row r="509" spans="1:5" ht="12.75">
      <c r="A509" s="31"/>
      <c r="B509" s="25"/>
      <c r="C509" s="31"/>
      <c r="D509" s="31"/>
      <c r="E509" s="31"/>
    </row>
    <row r="510" spans="1:5" ht="12.75">
      <c r="A510" s="31"/>
      <c r="B510" s="25"/>
      <c r="C510" s="31"/>
      <c r="D510" s="31"/>
      <c r="E510" s="31"/>
    </row>
    <row r="511" spans="1:5" ht="12.75">
      <c r="A511" s="31"/>
      <c r="B511" s="31"/>
      <c r="C511" s="31"/>
      <c r="D511" s="31"/>
      <c r="E511" s="31"/>
    </row>
    <row r="512" spans="1:5" ht="12.75">
      <c r="A512" s="31"/>
      <c r="B512" s="31"/>
      <c r="C512" s="31"/>
      <c r="D512" s="31"/>
      <c r="E512" s="31"/>
    </row>
    <row r="513" spans="1:5" ht="12.75">
      <c r="A513" s="31"/>
      <c r="B513" s="31"/>
      <c r="C513" s="31"/>
      <c r="D513" s="31"/>
      <c r="E513" s="31"/>
    </row>
    <row r="514" spans="1:5" ht="12.75">
      <c r="A514" s="31"/>
      <c r="B514" s="31"/>
      <c r="C514" s="31"/>
      <c r="D514" s="31"/>
      <c r="E514" s="31"/>
    </row>
    <row r="515" spans="1:5" ht="12.75">
      <c r="A515" s="31"/>
      <c r="B515" s="31"/>
      <c r="C515" s="31"/>
      <c r="D515" s="31"/>
      <c r="E515" s="31"/>
    </row>
    <row r="516" spans="1:5" ht="12.75">
      <c r="A516" s="31"/>
      <c r="B516" s="31"/>
      <c r="C516" s="31"/>
      <c r="D516" s="31"/>
      <c r="E516" s="31"/>
    </row>
    <row r="517" spans="1:5" ht="12.75">
      <c r="A517" s="31"/>
      <c r="B517" s="31"/>
      <c r="C517" s="31"/>
      <c r="D517" s="31"/>
      <c r="E517" s="31"/>
    </row>
    <row r="518" spans="1:5" ht="12.75">
      <c r="A518" s="31"/>
      <c r="B518" s="31"/>
      <c r="C518" s="31"/>
      <c r="D518" s="31"/>
      <c r="E518" s="31"/>
    </row>
    <row r="519" spans="1:5" ht="12.75">
      <c r="A519" s="31"/>
      <c r="B519" s="31"/>
      <c r="C519" s="31"/>
      <c r="D519" s="31"/>
      <c r="E519" s="31"/>
    </row>
    <row r="520" spans="1:5" ht="12.75">
      <c r="A520" s="31"/>
      <c r="B520" s="31"/>
      <c r="C520" s="31"/>
      <c r="D520" s="31"/>
      <c r="E520" s="31"/>
    </row>
    <row r="521" spans="1:5" ht="12.75">
      <c r="A521" s="31"/>
      <c r="B521" s="31"/>
      <c r="C521" s="31"/>
      <c r="D521" s="31"/>
      <c r="E521" s="31"/>
    </row>
    <row r="522" spans="1:5" ht="12.75">
      <c r="A522" s="31"/>
      <c r="B522" s="31"/>
      <c r="C522" s="31"/>
      <c r="D522" s="31"/>
      <c r="E522" s="31"/>
    </row>
    <row r="523" spans="1:5" ht="12.75">
      <c r="A523" s="31"/>
      <c r="B523" s="31"/>
      <c r="C523" s="31"/>
      <c r="D523" s="31"/>
      <c r="E523" s="31"/>
    </row>
    <row r="524" spans="1:5" ht="12.75">
      <c r="A524" s="31"/>
      <c r="B524" s="25"/>
      <c r="C524" s="31"/>
      <c r="D524" s="31"/>
      <c r="E524" s="31"/>
    </row>
    <row r="525" spans="1:5" ht="12.75">
      <c r="A525" s="31"/>
      <c r="B525" s="31"/>
      <c r="C525" s="31"/>
      <c r="D525" s="31"/>
      <c r="E525" s="31"/>
    </row>
    <row r="526" spans="1:5" ht="12.75">
      <c r="A526" s="31"/>
      <c r="B526" s="31"/>
      <c r="C526" s="31"/>
      <c r="D526" s="31"/>
      <c r="E526" s="31"/>
    </row>
    <row r="527" spans="1:5" ht="12.75">
      <c r="A527" s="31"/>
      <c r="B527" s="31"/>
      <c r="C527" s="31"/>
      <c r="D527" s="31"/>
      <c r="E527" s="31"/>
    </row>
    <row r="528" spans="1:5" ht="12.75">
      <c r="A528" s="31"/>
      <c r="B528" s="31"/>
      <c r="C528" s="31"/>
      <c r="D528" s="31"/>
      <c r="E528" s="31"/>
    </row>
    <row r="529" spans="1:5" ht="12.75">
      <c r="A529" s="31"/>
      <c r="B529" s="31"/>
      <c r="C529" s="31"/>
      <c r="D529" s="31"/>
      <c r="E529" s="31"/>
    </row>
    <row r="530" spans="1:5" ht="12.75">
      <c r="A530" s="31"/>
      <c r="B530" s="31"/>
      <c r="C530" s="31"/>
      <c r="D530" s="31"/>
      <c r="E530" s="31"/>
    </row>
    <row r="531" spans="1:5" ht="12.75">
      <c r="A531" s="31"/>
      <c r="B531" s="31"/>
      <c r="C531" s="31"/>
      <c r="D531" s="31"/>
      <c r="E531" s="31"/>
    </row>
    <row r="532" spans="1:5" ht="12.75">
      <c r="A532" s="31"/>
      <c r="B532" s="31"/>
      <c r="C532" s="31"/>
      <c r="D532" s="31"/>
      <c r="E532" s="31"/>
    </row>
    <row r="533" spans="1:5" ht="12.75">
      <c r="A533" s="31"/>
      <c r="B533" s="31"/>
      <c r="C533" s="31"/>
      <c r="D533" s="31"/>
      <c r="E533" s="31"/>
    </row>
    <row r="534" spans="1:5" ht="12.75">
      <c r="A534" s="31"/>
      <c r="B534" s="31"/>
      <c r="C534" s="31"/>
      <c r="D534" s="31"/>
      <c r="E534" s="31"/>
    </row>
    <row r="535" spans="1:5" ht="12.75">
      <c r="A535" s="31"/>
      <c r="B535" s="31"/>
      <c r="C535" s="31"/>
      <c r="D535" s="31"/>
      <c r="E535" s="31"/>
    </row>
    <row r="536" spans="1:5" ht="12.75">
      <c r="A536" s="31"/>
      <c r="B536" s="31"/>
      <c r="C536" s="31"/>
      <c r="D536" s="31"/>
      <c r="E536" s="31"/>
    </row>
    <row r="537" spans="1:5" ht="12.75">
      <c r="A537" s="31"/>
      <c r="B537" s="31"/>
      <c r="C537" s="31"/>
      <c r="D537" s="31"/>
      <c r="E537" s="31"/>
    </row>
    <row r="538" spans="1:5" ht="12.75">
      <c r="A538" s="31"/>
      <c r="B538" s="31"/>
      <c r="C538" s="31"/>
      <c r="D538" s="31"/>
      <c r="E538" s="31"/>
    </row>
    <row r="539" spans="1:5" ht="12.75">
      <c r="A539" s="31"/>
      <c r="B539" s="31"/>
      <c r="C539" s="31"/>
      <c r="D539" s="31"/>
      <c r="E539" s="31"/>
    </row>
    <row r="540" spans="1:5" ht="12.75">
      <c r="A540" s="31"/>
      <c r="B540" s="31"/>
      <c r="C540" s="31"/>
      <c r="D540" s="31"/>
      <c r="E540" s="31"/>
    </row>
    <row r="541" spans="1:5" ht="12.75">
      <c r="A541" s="31"/>
      <c r="B541" s="31"/>
      <c r="C541" s="31"/>
      <c r="D541" s="31"/>
      <c r="E541" s="31"/>
    </row>
    <row r="542" spans="1:5" ht="12.75">
      <c r="A542" s="31"/>
      <c r="B542" s="31"/>
      <c r="C542" s="31"/>
      <c r="D542" s="31"/>
      <c r="E542" s="31"/>
    </row>
    <row r="543" spans="1:5" ht="12.75">
      <c r="A543" s="31"/>
      <c r="B543" s="31"/>
      <c r="C543" s="31"/>
      <c r="D543" s="31"/>
      <c r="E543" s="31"/>
    </row>
    <row r="544" spans="1:5" ht="12.75">
      <c r="A544" s="31"/>
      <c r="B544" s="31"/>
      <c r="C544" s="31"/>
      <c r="D544" s="31"/>
      <c r="E544" s="31"/>
    </row>
    <row r="545" spans="1:5" ht="12.75">
      <c r="A545" s="31"/>
      <c r="B545" s="31"/>
      <c r="C545" s="31"/>
      <c r="D545" s="31"/>
      <c r="E545" s="31"/>
    </row>
    <row r="546" spans="1:5" ht="12.75">
      <c r="A546" s="31"/>
      <c r="B546" s="31"/>
      <c r="C546" s="31"/>
      <c r="D546" s="31"/>
      <c r="E546" s="31"/>
    </row>
    <row r="547" spans="1:5" ht="12.75">
      <c r="A547" s="31"/>
      <c r="B547" s="31"/>
      <c r="C547" s="31"/>
      <c r="D547" s="31"/>
      <c r="E547" s="31"/>
    </row>
    <row r="548" spans="1:5" ht="12.75">
      <c r="A548" s="31"/>
      <c r="B548" s="25"/>
      <c r="C548" s="31"/>
      <c r="D548" s="31"/>
      <c r="E548" s="31"/>
    </row>
    <row r="549" spans="1:5" ht="12.75">
      <c r="A549" s="31"/>
      <c r="B549" s="31"/>
      <c r="C549" s="31"/>
      <c r="D549" s="31"/>
      <c r="E549" s="31"/>
    </row>
    <row r="550" spans="1:5" ht="12.75">
      <c r="A550" s="31"/>
      <c r="B550" s="48"/>
      <c r="C550" s="31"/>
      <c r="D550" s="31"/>
      <c r="E550" s="31"/>
    </row>
    <row r="551" spans="1:5" ht="12.75">
      <c r="A551" s="31"/>
      <c r="B551" s="31"/>
      <c r="C551" s="31"/>
      <c r="D551" s="31"/>
      <c r="E551" s="31"/>
    </row>
    <row r="552" spans="1:5" ht="12.75">
      <c r="A552" s="31"/>
      <c r="B552" s="31"/>
      <c r="C552" s="31"/>
      <c r="D552" s="31"/>
      <c r="E552" s="31"/>
    </row>
    <row r="553" spans="1:5" ht="12.75">
      <c r="A553" s="31"/>
      <c r="B553" s="31"/>
      <c r="C553" s="31"/>
      <c r="D553" s="31"/>
      <c r="E553" s="31"/>
    </row>
    <row r="554" spans="1:5" ht="12.75">
      <c r="A554" s="31"/>
      <c r="B554" s="31"/>
      <c r="C554" s="31"/>
      <c r="D554" s="31"/>
      <c r="E554" s="31"/>
    </row>
    <row r="555" spans="1:5" ht="12.75">
      <c r="A555" s="31"/>
      <c r="B555" s="25"/>
      <c r="C555" s="31"/>
      <c r="D555" s="31"/>
      <c r="E555" s="31"/>
    </row>
    <row r="556" spans="1:5" ht="12.75">
      <c r="A556" s="31"/>
      <c r="B556" s="31"/>
      <c r="C556" s="31"/>
      <c r="D556" s="31"/>
      <c r="E556" s="31"/>
    </row>
    <row r="557" spans="1:5" ht="12.75">
      <c r="A557" s="31"/>
      <c r="B557" s="25"/>
      <c r="C557" s="31"/>
      <c r="D557" s="31"/>
      <c r="E557" s="31"/>
    </row>
    <row r="558" spans="1:5" ht="12.75">
      <c r="A558" s="31"/>
      <c r="B558" s="25"/>
      <c r="C558" s="31"/>
      <c r="D558" s="31"/>
      <c r="E558" s="31"/>
    </row>
    <row r="559" spans="1:5" ht="12.75">
      <c r="A559" s="31"/>
      <c r="B559" s="31"/>
      <c r="C559" s="31"/>
      <c r="D559" s="31"/>
      <c r="E559" s="31"/>
    </row>
    <row r="560" spans="1:5" ht="12.75">
      <c r="A560" s="31"/>
      <c r="B560" s="31"/>
      <c r="C560" s="31"/>
      <c r="D560" s="31"/>
      <c r="E560" s="31"/>
    </row>
    <row r="561" spans="1:5" ht="12.75">
      <c r="A561" s="31"/>
      <c r="B561" s="31"/>
      <c r="C561" s="31"/>
      <c r="D561" s="31"/>
      <c r="E561" s="31"/>
    </row>
    <row r="562" spans="1:5" ht="12.75">
      <c r="A562" s="31"/>
      <c r="B562" s="31"/>
      <c r="C562" s="31"/>
      <c r="D562" s="31"/>
      <c r="E562" s="31"/>
    </row>
    <row r="563" spans="1:5" ht="12.75">
      <c r="A563" s="31"/>
      <c r="B563" s="31"/>
      <c r="C563" s="31"/>
      <c r="D563" s="31"/>
      <c r="E563" s="31"/>
    </row>
    <row r="564" spans="1:5" ht="12.75">
      <c r="A564" s="31"/>
      <c r="B564" s="31"/>
      <c r="C564" s="31"/>
      <c r="D564" s="31"/>
      <c r="E564" s="31"/>
    </row>
    <row r="565" spans="1:5" ht="12.75">
      <c r="A565" s="31"/>
      <c r="B565" s="31"/>
      <c r="C565" s="31"/>
      <c r="D565" s="31"/>
      <c r="E565" s="31"/>
    </row>
    <row r="566" spans="1:5" ht="12.75">
      <c r="A566" s="31"/>
      <c r="B566" s="31"/>
      <c r="C566" s="31"/>
      <c r="D566" s="31"/>
      <c r="E566" s="31"/>
    </row>
    <row r="567" spans="1:5" ht="12.75">
      <c r="A567" s="31"/>
      <c r="B567" s="31"/>
      <c r="C567" s="31"/>
      <c r="D567" s="31"/>
      <c r="E567" s="31"/>
    </row>
    <row r="568" spans="1:5" ht="12.75">
      <c r="A568" s="31"/>
      <c r="B568" s="49"/>
      <c r="C568" s="31"/>
      <c r="D568" s="31"/>
      <c r="E568" s="31"/>
    </row>
    <row r="569" spans="1:5" ht="12.75">
      <c r="A569" s="31"/>
      <c r="B569" s="48"/>
      <c r="C569" s="31"/>
      <c r="D569" s="31"/>
      <c r="E569" s="31"/>
    </row>
    <row r="570" spans="1:5" ht="12.75">
      <c r="A570" s="31"/>
      <c r="B570" s="48"/>
      <c r="C570" s="31"/>
      <c r="D570" s="31"/>
      <c r="E570" s="31"/>
    </row>
    <row r="571" spans="1:5" ht="12.75">
      <c r="A571" s="31"/>
      <c r="B571" s="49"/>
      <c r="C571" s="31"/>
      <c r="D571" s="31"/>
      <c r="E571" s="31"/>
    </row>
    <row r="572" spans="1:5" ht="12.75">
      <c r="A572" s="31"/>
      <c r="B572" s="49"/>
      <c r="C572" s="31"/>
      <c r="D572" s="31"/>
      <c r="E572" s="31"/>
    </row>
    <row r="573" spans="1:5" ht="12.75">
      <c r="A573" s="31"/>
      <c r="B573" s="49"/>
      <c r="C573" s="31"/>
      <c r="D573" s="31"/>
      <c r="E573" s="31"/>
    </row>
    <row r="574" spans="1:5" ht="12.75">
      <c r="A574" s="31"/>
      <c r="B574" s="49"/>
      <c r="C574" s="31"/>
      <c r="D574" s="31"/>
      <c r="E574" s="31"/>
    </row>
    <row r="575" spans="1:5" ht="12.75">
      <c r="A575" s="31"/>
      <c r="B575" s="31"/>
      <c r="C575" s="31"/>
      <c r="D575" s="31"/>
      <c r="E575" s="31"/>
    </row>
    <row r="576" spans="1:5" ht="12.75">
      <c r="A576" s="31"/>
      <c r="B576" s="31"/>
      <c r="C576" s="31"/>
      <c r="D576" s="31"/>
      <c r="E576" s="31"/>
    </row>
    <row r="577" spans="1:5" ht="12.75">
      <c r="A577" s="31"/>
      <c r="B577" s="25"/>
      <c r="C577" s="31"/>
      <c r="D577" s="31"/>
      <c r="E577" s="31"/>
    </row>
    <row r="578" spans="1:5" ht="12.75">
      <c r="A578" s="31"/>
      <c r="B578" s="25"/>
      <c r="C578" s="31"/>
      <c r="D578" s="31"/>
      <c r="E578" s="31"/>
    </row>
    <row r="579" spans="1:5" ht="12.75">
      <c r="A579" s="31"/>
      <c r="B579" s="31"/>
      <c r="C579" s="31"/>
      <c r="D579" s="31"/>
      <c r="E579" s="31"/>
    </row>
    <row r="580" spans="1:5" ht="12.75">
      <c r="A580" s="31"/>
      <c r="B580" s="31"/>
      <c r="C580" s="31"/>
      <c r="D580" s="31"/>
      <c r="E580" s="31"/>
    </row>
    <row r="581" spans="1:5" ht="12.75">
      <c r="A581" s="31"/>
      <c r="B581" s="31"/>
      <c r="C581" s="31"/>
      <c r="D581" s="31"/>
      <c r="E581" s="31"/>
    </row>
    <row r="582" spans="1:5" ht="12.75">
      <c r="A582" s="31"/>
      <c r="B582" s="31"/>
      <c r="C582" s="31"/>
      <c r="D582" s="31"/>
      <c r="E582" s="31"/>
    </row>
    <row r="583" spans="1:5" ht="12.75">
      <c r="A583" s="31"/>
      <c r="B583" s="31"/>
      <c r="C583" s="31"/>
      <c r="D583" s="31"/>
      <c r="E583" s="31"/>
    </row>
    <row r="584" spans="1:5" ht="12.75">
      <c r="A584" s="31"/>
      <c r="B584" s="31"/>
      <c r="C584" s="31"/>
      <c r="D584" s="31"/>
      <c r="E584" s="31"/>
    </row>
    <row r="585" spans="1:5" ht="12.75">
      <c r="A585" s="31"/>
      <c r="B585" s="31"/>
      <c r="C585" s="31"/>
      <c r="D585" s="31"/>
      <c r="E585" s="31"/>
    </row>
    <row r="586" spans="1:5" ht="12.75">
      <c r="A586" s="31"/>
      <c r="B586" s="31"/>
      <c r="C586" s="31"/>
      <c r="D586" s="31"/>
      <c r="E586" s="31"/>
    </row>
    <row r="587" spans="1:5" ht="12.75">
      <c r="A587" s="31"/>
      <c r="B587" s="31"/>
      <c r="C587" s="31"/>
      <c r="D587" s="31"/>
      <c r="E587" s="31"/>
    </row>
    <row r="588" spans="1:5" ht="12.75">
      <c r="A588" s="31"/>
      <c r="B588" s="31"/>
      <c r="C588" s="31"/>
      <c r="D588" s="31"/>
      <c r="E588" s="31"/>
    </row>
    <row r="589" spans="1:5" ht="12.75">
      <c r="A589" s="31"/>
      <c r="B589" s="31"/>
      <c r="C589" s="31"/>
      <c r="D589" s="31"/>
      <c r="E589" s="31"/>
    </row>
    <row r="590" spans="1:5" ht="12.75">
      <c r="A590" s="31"/>
      <c r="B590" s="31"/>
      <c r="C590" s="31"/>
      <c r="D590" s="31"/>
      <c r="E590" s="31"/>
    </row>
    <row r="591" spans="1:5" ht="12.75">
      <c r="A591" s="31"/>
      <c r="B591" s="31"/>
      <c r="C591" s="31"/>
      <c r="D591" s="31"/>
      <c r="E591" s="31"/>
    </row>
    <row r="592" spans="1:5" ht="12.75">
      <c r="A592" s="31"/>
      <c r="B592" s="31"/>
      <c r="C592" s="31"/>
      <c r="D592" s="31"/>
      <c r="E592" s="31"/>
    </row>
    <row r="593" spans="1:5" ht="12.75">
      <c r="A593" s="31"/>
      <c r="B593" s="31"/>
      <c r="C593" s="31"/>
      <c r="D593" s="31"/>
      <c r="E593" s="31"/>
    </row>
    <row r="594" spans="1:5" ht="12.75">
      <c r="A594" s="31"/>
      <c r="B594" s="31"/>
      <c r="C594" s="31"/>
      <c r="D594" s="31"/>
      <c r="E594" s="31"/>
    </row>
    <row r="595" spans="1:5" ht="12.75">
      <c r="A595" s="31"/>
      <c r="B595" s="31"/>
      <c r="C595" s="31"/>
      <c r="D595" s="31"/>
      <c r="E595" s="31"/>
    </row>
    <row r="596" spans="1:5" ht="12.75">
      <c r="A596" s="31"/>
      <c r="B596" s="31"/>
      <c r="C596" s="31"/>
      <c r="D596" s="31"/>
      <c r="E596" s="31"/>
    </row>
    <row r="597" spans="1:5" ht="12.75">
      <c r="A597" s="31"/>
      <c r="B597" s="31"/>
      <c r="C597" s="31"/>
      <c r="D597" s="31"/>
      <c r="E597" s="31"/>
    </row>
    <row r="598" spans="1:5" ht="12.75">
      <c r="A598" s="31"/>
      <c r="B598" s="31"/>
      <c r="C598" s="31"/>
      <c r="D598" s="31"/>
      <c r="E598" s="31"/>
    </row>
    <row r="599" spans="1:5" ht="12.75">
      <c r="A599" s="31"/>
      <c r="B599" s="31"/>
      <c r="C599" s="31"/>
      <c r="D599" s="31"/>
      <c r="E599" s="31"/>
    </row>
    <row r="600" spans="1:5" ht="12.75">
      <c r="A600" s="31"/>
      <c r="B600" s="31"/>
      <c r="C600" s="31"/>
      <c r="D600" s="31"/>
      <c r="E600" s="31"/>
    </row>
    <row r="601" spans="1:5" ht="12.75">
      <c r="A601" s="31"/>
      <c r="B601" s="31"/>
      <c r="C601" s="31"/>
      <c r="D601" s="31"/>
      <c r="E601" s="31"/>
    </row>
    <row r="602" spans="1:5" ht="12.75">
      <c r="A602" s="31"/>
      <c r="B602" s="31"/>
      <c r="C602" s="31"/>
      <c r="D602" s="31"/>
      <c r="E602" s="31"/>
    </row>
    <row r="603" spans="1:5" ht="12.75">
      <c r="A603" s="31"/>
      <c r="B603" s="31"/>
      <c r="C603" s="31"/>
      <c r="D603" s="31"/>
      <c r="E603" s="31"/>
    </row>
    <row r="604" spans="1:5" ht="12.75">
      <c r="A604" s="31"/>
      <c r="B604" s="31"/>
      <c r="C604" s="31"/>
      <c r="D604" s="31"/>
      <c r="E604" s="31"/>
    </row>
    <row r="605" spans="1:5" ht="12.75">
      <c r="A605" s="31"/>
      <c r="B605" s="31"/>
      <c r="C605" s="31"/>
      <c r="D605" s="31"/>
      <c r="E605" s="31"/>
    </row>
    <row r="606" spans="1:5" ht="12.75">
      <c r="A606" s="31"/>
      <c r="B606" s="31"/>
      <c r="C606" s="31"/>
      <c r="D606" s="31"/>
      <c r="E606" s="31"/>
    </row>
    <row r="607" spans="1:5" ht="12.75">
      <c r="A607" s="31"/>
      <c r="B607" s="31"/>
      <c r="C607" s="31"/>
      <c r="D607" s="31"/>
      <c r="E607" s="31"/>
    </row>
    <row r="608" spans="1:5" ht="12.75">
      <c r="A608" s="31"/>
      <c r="B608" s="31"/>
      <c r="C608" s="31"/>
      <c r="D608" s="31"/>
      <c r="E608" s="31"/>
    </row>
    <row r="609" spans="1:5" ht="12.75">
      <c r="A609" s="31"/>
      <c r="B609" s="31"/>
      <c r="C609" s="31"/>
      <c r="D609" s="31"/>
      <c r="E609" s="31"/>
    </row>
    <row r="610" spans="1:5" ht="12.75">
      <c r="A610" s="31"/>
      <c r="B610" s="31"/>
      <c r="C610" s="31"/>
      <c r="D610" s="31"/>
      <c r="E610" s="31"/>
    </row>
    <row r="611" spans="1:5" ht="12.75">
      <c r="A611" s="31"/>
      <c r="B611" s="31"/>
      <c r="C611" s="31"/>
      <c r="D611" s="31"/>
      <c r="E611" s="31"/>
    </row>
    <row r="612" spans="1:5" ht="12.75">
      <c r="A612" s="31"/>
      <c r="B612" s="31"/>
      <c r="C612" s="31"/>
      <c r="D612" s="31"/>
      <c r="E612" s="31"/>
    </row>
    <row r="613" spans="1:5" ht="12.75">
      <c r="A613" s="31"/>
      <c r="B613" s="31"/>
      <c r="C613" s="31"/>
      <c r="D613" s="31"/>
      <c r="E613" s="31"/>
    </row>
    <row r="614" spans="1:5" ht="12.75">
      <c r="A614" s="31"/>
      <c r="B614" s="31"/>
      <c r="C614" s="31"/>
      <c r="D614" s="31"/>
      <c r="E614" s="31"/>
    </row>
    <row r="615" spans="1:5" ht="12.75">
      <c r="A615" s="31"/>
      <c r="B615" s="31"/>
      <c r="C615" s="31"/>
      <c r="D615" s="31"/>
      <c r="E615" s="31"/>
    </row>
    <row r="616" spans="1:5" ht="12.75">
      <c r="A616" s="31"/>
      <c r="B616" s="31"/>
      <c r="C616" s="31"/>
      <c r="D616" s="31"/>
      <c r="E616" s="31"/>
    </row>
    <row r="617" spans="1:5" ht="12.75">
      <c r="A617" s="31"/>
      <c r="B617" s="31"/>
      <c r="C617" s="31"/>
      <c r="D617" s="31"/>
      <c r="E617" s="31"/>
    </row>
    <row r="618" spans="1:5" ht="12.75">
      <c r="A618" s="31"/>
      <c r="B618" s="31"/>
      <c r="C618" s="31"/>
      <c r="D618" s="31"/>
      <c r="E618" s="31"/>
    </row>
    <row r="619" spans="1:5" ht="12.75">
      <c r="A619" s="31"/>
      <c r="B619" s="31"/>
      <c r="C619" s="31"/>
      <c r="D619" s="31"/>
      <c r="E619" s="31"/>
    </row>
    <row r="620" spans="1:5" ht="12.75">
      <c r="A620" s="31"/>
      <c r="B620" s="25"/>
      <c r="C620" s="31"/>
      <c r="D620" s="31"/>
      <c r="E620" s="31"/>
    </row>
    <row r="621" spans="1:5" ht="12.75">
      <c r="A621" s="31"/>
      <c r="B621" s="31"/>
      <c r="C621" s="31"/>
      <c r="D621" s="31"/>
      <c r="E621" s="31"/>
    </row>
    <row r="622" spans="1:5" ht="12.75">
      <c r="A622" s="31"/>
      <c r="B622" s="31"/>
      <c r="C622" s="31"/>
      <c r="D622" s="31"/>
      <c r="E622" s="31"/>
    </row>
    <row r="623" spans="1:5" ht="12.75">
      <c r="A623" s="31"/>
      <c r="B623" s="31"/>
      <c r="C623" s="31"/>
      <c r="D623" s="31"/>
      <c r="E623" s="31"/>
    </row>
    <row r="624" spans="1:5" ht="12.75">
      <c r="A624" s="31"/>
      <c r="B624" s="31"/>
      <c r="C624" s="31"/>
      <c r="D624" s="31"/>
      <c r="E624" s="31"/>
    </row>
    <row r="625" spans="1:5" ht="12.75">
      <c r="A625" s="31"/>
      <c r="B625" s="31"/>
      <c r="C625" s="31"/>
      <c r="D625" s="31"/>
      <c r="E625" s="31"/>
    </row>
    <row r="626" spans="1:5" ht="12.75">
      <c r="A626" s="31"/>
      <c r="B626" s="31"/>
      <c r="C626" s="31"/>
      <c r="D626" s="31"/>
      <c r="E626" s="31"/>
    </row>
    <row r="627" spans="1:5" ht="12.75">
      <c r="A627" s="31"/>
      <c r="B627" s="31"/>
      <c r="C627" s="31"/>
      <c r="D627" s="31"/>
      <c r="E627" s="31"/>
    </row>
    <row r="628" spans="1:5" ht="12.75">
      <c r="A628" s="31"/>
      <c r="B628" s="31"/>
      <c r="C628" s="31"/>
      <c r="D628" s="31"/>
      <c r="E628" s="31"/>
    </row>
    <row r="629" spans="1:5" ht="12.75">
      <c r="A629" s="31"/>
      <c r="B629" s="31"/>
      <c r="C629" s="31"/>
      <c r="D629" s="31"/>
      <c r="E629" s="31"/>
    </row>
    <row r="630" spans="1:5" ht="12.75">
      <c r="A630" s="31"/>
      <c r="B630" s="31"/>
      <c r="C630" s="31"/>
      <c r="D630" s="31"/>
      <c r="E630" s="31"/>
    </row>
    <row r="631" spans="1:5" ht="12.75">
      <c r="A631" s="31"/>
      <c r="B631" s="31"/>
      <c r="C631" s="31"/>
      <c r="D631" s="31"/>
      <c r="E631" s="31"/>
    </row>
    <row r="632" spans="1:5" ht="12.75">
      <c r="A632" s="31"/>
      <c r="B632" s="31"/>
      <c r="C632" s="31"/>
      <c r="D632" s="31"/>
      <c r="E632" s="31"/>
    </row>
    <row r="633" spans="1:5" ht="12.75">
      <c r="A633" s="31"/>
      <c r="B633" s="31"/>
      <c r="C633" s="31"/>
      <c r="D633" s="31"/>
      <c r="E633" s="31"/>
    </row>
    <row r="634" spans="1:5" ht="12.75">
      <c r="A634" s="31"/>
      <c r="B634" s="31"/>
      <c r="C634" s="31"/>
      <c r="D634" s="31"/>
      <c r="E634" s="31"/>
    </row>
    <row r="635" spans="1:5" ht="12.75">
      <c r="A635" s="31"/>
      <c r="B635" s="31"/>
      <c r="C635" s="31"/>
      <c r="D635" s="31"/>
      <c r="E635" s="31"/>
    </row>
    <row r="636" spans="1:5" ht="12.75">
      <c r="A636" s="31"/>
      <c r="B636" s="31"/>
      <c r="C636" s="31"/>
      <c r="D636" s="31"/>
      <c r="E636" s="31"/>
    </row>
    <row r="637" spans="1:5" ht="12.75">
      <c r="A637" s="31"/>
      <c r="B637" s="31"/>
      <c r="C637" s="31"/>
      <c r="D637" s="31"/>
      <c r="E637" s="31"/>
    </row>
    <row r="638" spans="1:5" ht="12.75">
      <c r="A638" s="31"/>
      <c r="B638" s="31"/>
      <c r="C638" s="31"/>
      <c r="D638" s="31"/>
      <c r="E638" s="31"/>
    </row>
    <row r="639" spans="1:5" ht="12.75">
      <c r="A639" s="31"/>
      <c r="B639" s="31"/>
      <c r="C639" s="31"/>
      <c r="D639" s="31"/>
      <c r="E639" s="31"/>
    </row>
    <row r="640" spans="1:5" ht="12.75">
      <c r="A640" s="31"/>
      <c r="B640" s="31"/>
      <c r="C640" s="31"/>
      <c r="D640" s="31"/>
      <c r="E640" s="31"/>
    </row>
    <row r="641" spans="1:5" ht="12.75">
      <c r="A641" s="31"/>
      <c r="B641" s="31"/>
      <c r="C641" s="31"/>
      <c r="D641" s="31"/>
      <c r="E641" s="31"/>
    </row>
    <row r="642" spans="1:5" ht="12.75">
      <c r="A642" s="31"/>
      <c r="B642" s="31"/>
      <c r="C642" s="31"/>
      <c r="D642" s="31"/>
      <c r="E642" s="31"/>
    </row>
    <row r="643" spans="1:5" ht="12.75">
      <c r="A643" s="31"/>
      <c r="B643" s="31"/>
      <c r="C643" s="31"/>
      <c r="D643" s="31"/>
      <c r="E643" s="31"/>
    </row>
    <row r="644" spans="1:5" ht="12.75">
      <c r="A644" s="31"/>
      <c r="B644" s="31"/>
      <c r="C644" s="31"/>
      <c r="D644" s="31"/>
      <c r="E644" s="31"/>
    </row>
    <row r="645" spans="1:5" ht="12.75">
      <c r="A645" s="31"/>
      <c r="B645" s="31"/>
      <c r="C645" s="31"/>
      <c r="D645" s="31"/>
      <c r="E645" s="31"/>
    </row>
    <row r="646" spans="1:5" ht="12.75">
      <c r="A646" s="31"/>
      <c r="B646" s="31"/>
      <c r="C646" s="31"/>
      <c r="D646" s="31"/>
      <c r="E646" s="31"/>
    </row>
    <row r="647" spans="1:5" ht="12.75">
      <c r="A647" s="31"/>
      <c r="B647" s="31"/>
      <c r="C647" s="31"/>
      <c r="D647" s="31"/>
      <c r="E647" s="31"/>
    </row>
    <row r="648" spans="1:5" ht="12.75">
      <c r="A648" s="31"/>
      <c r="B648" s="31"/>
      <c r="C648" s="31"/>
      <c r="D648" s="31"/>
      <c r="E648" s="31"/>
    </row>
    <row r="649" spans="1:5" ht="12.75">
      <c r="A649" s="31"/>
      <c r="B649" s="31"/>
      <c r="C649" s="31"/>
      <c r="D649" s="31"/>
      <c r="E649" s="31"/>
    </row>
    <row r="650" spans="1:5" ht="12.75">
      <c r="A650" s="31"/>
      <c r="B650" s="31"/>
      <c r="C650" s="31"/>
      <c r="D650" s="31"/>
      <c r="E650" s="31"/>
    </row>
    <row r="651" spans="1:5" ht="12.75">
      <c r="A651" s="31"/>
      <c r="B651" s="31"/>
      <c r="C651" s="31"/>
      <c r="D651" s="31"/>
      <c r="E651" s="31"/>
    </row>
    <row r="652" spans="1:5" ht="12.75">
      <c r="A652" s="31"/>
      <c r="B652" s="31"/>
      <c r="C652" s="31"/>
      <c r="D652" s="31"/>
      <c r="E652" s="31"/>
    </row>
    <row r="653" spans="1:5" ht="12.75">
      <c r="A653" s="31"/>
      <c r="B653" s="31"/>
      <c r="C653" s="31"/>
      <c r="D653" s="31"/>
      <c r="E653" s="31"/>
    </row>
    <row r="654" spans="1:5" ht="12.75">
      <c r="A654" s="31"/>
      <c r="B654" s="31"/>
      <c r="C654" s="31"/>
      <c r="D654" s="31"/>
      <c r="E654" s="31"/>
    </row>
    <row r="655" spans="1:5" ht="12.75">
      <c r="A655" s="31"/>
      <c r="B655" s="31"/>
      <c r="C655" s="31"/>
      <c r="D655" s="31"/>
      <c r="E655" s="31"/>
    </row>
    <row r="656" spans="1:5" ht="12.75">
      <c r="A656" s="31"/>
      <c r="B656" s="31"/>
      <c r="C656" s="31"/>
      <c r="D656" s="31"/>
      <c r="E656" s="31"/>
    </row>
    <row r="657" spans="1:5" ht="12.75">
      <c r="A657" s="31"/>
      <c r="B657" s="31"/>
      <c r="C657" s="31"/>
      <c r="D657" s="31"/>
      <c r="E657" s="31"/>
    </row>
    <row r="658" spans="1:5" ht="12.75">
      <c r="A658" s="31"/>
      <c r="B658" s="31"/>
      <c r="C658" s="31"/>
      <c r="D658" s="31"/>
      <c r="E658" s="31"/>
    </row>
    <row r="659" spans="1:5" ht="12.75">
      <c r="A659" s="31"/>
      <c r="B659" s="31"/>
      <c r="C659" s="31"/>
      <c r="D659" s="31"/>
      <c r="E659" s="31"/>
    </row>
    <row r="660" spans="1:5" ht="12.75">
      <c r="A660" s="31"/>
      <c r="B660" s="31"/>
      <c r="C660" s="31"/>
      <c r="D660" s="31"/>
      <c r="E660" s="31"/>
    </row>
    <row r="661" spans="1:5" ht="12.75">
      <c r="A661" s="31"/>
      <c r="B661" s="31"/>
      <c r="C661" s="31"/>
      <c r="D661" s="31"/>
      <c r="E661" s="31"/>
    </row>
    <row r="662" spans="1:5" ht="12.75">
      <c r="A662" s="31"/>
      <c r="B662" s="31"/>
      <c r="C662" s="31"/>
      <c r="D662" s="31"/>
      <c r="E662" s="31"/>
    </row>
    <row r="663" spans="1:5" ht="12.75">
      <c r="A663" s="31"/>
      <c r="B663" s="31"/>
      <c r="C663" s="31"/>
      <c r="D663" s="31"/>
      <c r="E663" s="31"/>
    </row>
    <row r="664" spans="1:5" ht="12.75">
      <c r="A664" s="31"/>
      <c r="B664" s="31"/>
      <c r="C664" s="31"/>
      <c r="D664" s="31"/>
      <c r="E664" s="31"/>
    </row>
    <row r="665" spans="1:5" ht="12.75">
      <c r="A665" s="31"/>
      <c r="B665" s="31"/>
      <c r="C665" s="31"/>
      <c r="D665" s="31"/>
      <c r="E665" s="31"/>
    </row>
    <row r="666" spans="1:5" ht="12.75">
      <c r="A666" s="31"/>
      <c r="B666" s="31"/>
      <c r="C666" s="31"/>
      <c r="D666" s="31"/>
      <c r="E666" s="31"/>
    </row>
    <row r="667" spans="1:5" ht="12.75">
      <c r="A667" s="31"/>
      <c r="B667" s="31"/>
      <c r="C667" s="31"/>
      <c r="D667" s="31"/>
      <c r="E667" s="31"/>
    </row>
    <row r="668" spans="1:5" ht="12.75">
      <c r="A668" s="31"/>
      <c r="B668" s="31"/>
      <c r="C668" s="31"/>
      <c r="D668" s="31"/>
      <c r="E668" s="31"/>
    </row>
    <row r="669" spans="1:5" ht="12.75">
      <c r="A669" s="31"/>
      <c r="B669" s="31"/>
      <c r="C669" s="31"/>
      <c r="D669" s="31"/>
      <c r="E669" s="31"/>
    </row>
    <row r="670" spans="1:5" ht="12.75">
      <c r="A670" s="31"/>
      <c r="B670" s="31"/>
      <c r="C670" s="31"/>
      <c r="D670" s="31"/>
      <c r="E670" s="31"/>
    </row>
    <row r="671" spans="1:5" ht="12.75">
      <c r="A671" s="31"/>
      <c r="B671" s="31"/>
      <c r="C671" s="31"/>
      <c r="D671" s="31"/>
      <c r="E671" s="31"/>
    </row>
    <row r="672" spans="1:5" ht="12.75">
      <c r="A672" s="31"/>
      <c r="B672" s="31"/>
      <c r="C672" s="31"/>
      <c r="D672" s="31"/>
      <c r="E672" s="31"/>
    </row>
    <row r="673" spans="1:5" ht="12.75">
      <c r="A673" s="31"/>
      <c r="B673" s="31"/>
      <c r="C673" s="31"/>
      <c r="D673" s="31"/>
      <c r="E673" s="31"/>
    </row>
    <row r="674" spans="1:5" ht="12.75">
      <c r="A674" s="31"/>
      <c r="B674" s="31"/>
      <c r="C674" s="31"/>
      <c r="D674" s="31"/>
      <c r="E674" s="31"/>
    </row>
    <row r="675" spans="1:5" ht="12.75">
      <c r="A675" s="31"/>
      <c r="B675" s="31"/>
      <c r="C675" s="31"/>
      <c r="D675" s="31"/>
      <c r="E675" s="31"/>
    </row>
    <row r="676" spans="1:5" ht="12.75">
      <c r="A676" s="31"/>
      <c r="B676" s="31"/>
      <c r="C676" s="31"/>
      <c r="D676" s="31"/>
      <c r="E676" s="31"/>
    </row>
    <row r="677" spans="1:5" ht="12.75">
      <c r="A677" s="31"/>
      <c r="B677" s="31"/>
      <c r="C677" s="31"/>
      <c r="D677" s="31"/>
      <c r="E677" s="31"/>
    </row>
    <row r="678" spans="1:5" ht="12.75">
      <c r="A678" s="31"/>
      <c r="B678" s="31"/>
      <c r="C678" s="31"/>
      <c r="D678" s="31"/>
      <c r="E678" s="31"/>
    </row>
    <row r="679" spans="1:5" ht="12.75">
      <c r="A679" s="31"/>
      <c r="B679" s="31"/>
      <c r="C679" s="31"/>
      <c r="D679" s="31"/>
      <c r="E679" s="31"/>
    </row>
    <row r="680" spans="1:5" ht="12.75">
      <c r="A680" s="31"/>
      <c r="B680" s="31"/>
      <c r="C680" s="31"/>
      <c r="D680" s="31"/>
      <c r="E680" s="31"/>
    </row>
    <row r="681" spans="1:5" ht="12.75">
      <c r="A681" s="31"/>
      <c r="B681" s="31"/>
      <c r="C681" s="31"/>
      <c r="D681" s="31"/>
      <c r="E681" s="31"/>
    </row>
    <row r="682" spans="1:5" ht="12.75">
      <c r="A682" s="31"/>
      <c r="B682" s="31"/>
      <c r="C682" s="31"/>
      <c r="D682" s="31"/>
      <c r="E682" s="31"/>
    </row>
    <row r="683" spans="1:5" ht="12.75">
      <c r="A683" s="31"/>
      <c r="B683" s="31"/>
      <c r="C683" s="31"/>
      <c r="D683" s="31"/>
      <c r="E683" s="31"/>
    </row>
    <row r="684" spans="1:5" ht="12.75">
      <c r="A684" s="31"/>
      <c r="B684" s="31"/>
      <c r="C684" s="31"/>
      <c r="D684" s="31"/>
      <c r="E684" s="31"/>
    </row>
    <row r="685" spans="1:5" ht="12.75">
      <c r="A685" s="31"/>
      <c r="B685" s="31"/>
      <c r="C685" s="31"/>
      <c r="D685" s="31"/>
      <c r="E685" s="31"/>
    </row>
    <row r="686" spans="1:5" ht="12.75">
      <c r="A686" s="31"/>
      <c r="B686" s="31"/>
      <c r="C686" s="31"/>
      <c r="D686" s="31"/>
      <c r="E686" s="31"/>
    </row>
    <row r="687" spans="1:5" ht="12.75">
      <c r="A687" s="31"/>
      <c r="B687" s="31"/>
      <c r="C687" s="31"/>
      <c r="D687" s="31"/>
      <c r="E687" s="31"/>
    </row>
    <row r="688" spans="1:5" ht="12.75">
      <c r="A688" s="31"/>
      <c r="B688" s="31"/>
      <c r="C688" s="31"/>
      <c r="D688" s="31"/>
      <c r="E688" s="31"/>
    </row>
    <row r="689" spans="1:5" ht="12.75">
      <c r="A689" s="31"/>
      <c r="B689" s="31"/>
      <c r="C689" s="31"/>
      <c r="D689" s="31"/>
      <c r="E689" s="31"/>
    </row>
    <row r="690" spans="1:5" ht="12.75">
      <c r="A690" s="31"/>
      <c r="B690" s="31"/>
      <c r="C690" s="31"/>
      <c r="D690" s="31"/>
      <c r="E690" s="31"/>
    </row>
    <row r="691" spans="1:5" ht="12.75">
      <c r="A691" s="31"/>
      <c r="B691" s="31"/>
      <c r="C691" s="31"/>
      <c r="D691" s="31"/>
      <c r="E691" s="31"/>
    </row>
    <row r="692" spans="1:5" ht="12.75">
      <c r="A692" s="31"/>
      <c r="B692" s="31"/>
      <c r="C692" s="31"/>
      <c r="D692" s="31"/>
      <c r="E692" s="31"/>
    </row>
    <row r="693" spans="1:5" ht="12.75">
      <c r="A693" s="31"/>
      <c r="B693" s="31"/>
      <c r="C693" s="31"/>
      <c r="D693" s="31"/>
      <c r="E693" s="31"/>
    </row>
    <row r="694" spans="1:5" ht="12.75">
      <c r="A694" s="31"/>
      <c r="B694" s="31"/>
      <c r="C694" s="31"/>
      <c r="D694" s="31"/>
      <c r="E694" s="31"/>
    </row>
    <row r="695" spans="1:5" ht="12.75">
      <c r="A695" s="31"/>
      <c r="B695" s="31"/>
      <c r="C695" s="31"/>
      <c r="D695" s="31"/>
      <c r="E695" s="31"/>
    </row>
    <row r="696" spans="1:5" ht="12.75">
      <c r="A696" s="31"/>
      <c r="B696" s="31"/>
      <c r="C696" s="31"/>
      <c r="D696" s="31"/>
      <c r="E696" s="31"/>
    </row>
    <row r="697" spans="1:5" ht="12.75">
      <c r="A697" s="31"/>
      <c r="B697" s="31"/>
      <c r="C697" s="31"/>
      <c r="D697" s="31"/>
      <c r="E697" s="31"/>
    </row>
    <row r="698" spans="1:5" ht="12.75">
      <c r="A698" s="31"/>
      <c r="B698" s="31"/>
      <c r="C698" s="31"/>
      <c r="D698" s="31"/>
      <c r="E698" s="31"/>
    </row>
    <row r="699" spans="1:5" ht="12.75">
      <c r="A699" s="31"/>
      <c r="B699" s="31"/>
      <c r="C699" s="31"/>
      <c r="D699" s="31"/>
      <c r="E699" s="31"/>
    </row>
    <row r="700" spans="1:5" ht="12.75">
      <c r="A700" s="31"/>
      <c r="B700" s="31"/>
      <c r="C700" s="31"/>
      <c r="D700" s="31"/>
      <c r="E700" s="31"/>
    </row>
    <row r="701" spans="1:5" ht="12.75">
      <c r="A701" s="31"/>
      <c r="B701" s="31"/>
      <c r="C701" s="31"/>
      <c r="D701" s="31"/>
      <c r="E701" s="31"/>
    </row>
    <row r="702" spans="1:5" ht="12.75">
      <c r="A702" s="31"/>
      <c r="B702" s="31"/>
      <c r="C702" s="31"/>
      <c r="D702" s="31"/>
      <c r="E702" s="31"/>
    </row>
    <row r="703" spans="1:5" ht="12.75">
      <c r="A703" s="31"/>
      <c r="B703" s="31"/>
      <c r="C703" s="31"/>
      <c r="D703" s="31"/>
      <c r="E703" s="31"/>
    </row>
    <row r="704" spans="1:5" ht="12.75">
      <c r="A704" s="31"/>
      <c r="B704" s="31"/>
      <c r="C704" s="31"/>
      <c r="D704" s="31"/>
      <c r="E704" s="31"/>
    </row>
    <row r="705" spans="1:5" ht="12.75">
      <c r="A705" s="31"/>
      <c r="B705" s="31"/>
      <c r="C705" s="31"/>
      <c r="D705" s="31"/>
      <c r="E705" s="31"/>
    </row>
    <row r="706" spans="1:5" ht="12.75">
      <c r="A706" s="31"/>
      <c r="B706" s="31"/>
      <c r="C706" s="31"/>
      <c r="D706" s="31"/>
      <c r="E706" s="31"/>
    </row>
    <row r="707" spans="1:5" ht="12.75">
      <c r="A707" s="31"/>
      <c r="B707" s="31"/>
      <c r="C707" s="31"/>
      <c r="D707" s="31"/>
      <c r="E707" s="31"/>
    </row>
    <row r="708" spans="1:5" ht="12.75">
      <c r="A708" s="31"/>
      <c r="B708" s="31"/>
      <c r="C708" s="31"/>
      <c r="D708" s="31"/>
      <c r="E708" s="31"/>
    </row>
    <row r="709" spans="1:5" ht="12.75">
      <c r="A709" s="31"/>
      <c r="B709" s="31"/>
      <c r="C709" s="31"/>
      <c r="D709" s="31"/>
      <c r="E709" s="31"/>
    </row>
    <row r="710" spans="1:5" ht="12.75">
      <c r="A710" s="31"/>
      <c r="B710" s="31"/>
      <c r="C710" s="31"/>
      <c r="D710" s="31"/>
      <c r="E710" s="31"/>
    </row>
    <row r="711" spans="1:5" ht="12.75">
      <c r="A711" s="31"/>
      <c r="B711" s="31"/>
      <c r="C711" s="31"/>
      <c r="D711" s="31"/>
      <c r="E711" s="31"/>
    </row>
    <row r="712" spans="1:5" ht="12.75">
      <c r="A712" s="31"/>
      <c r="B712" s="31"/>
      <c r="C712" s="31"/>
      <c r="D712" s="31"/>
      <c r="E712" s="31"/>
    </row>
    <row r="713" spans="1:5" ht="12.75">
      <c r="A713" s="31"/>
      <c r="B713" s="31"/>
      <c r="C713" s="31"/>
      <c r="D713" s="31"/>
      <c r="E713" s="31"/>
    </row>
    <row r="714" spans="1:5" ht="12.75">
      <c r="A714" s="31"/>
      <c r="B714" s="31"/>
      <c r="C714" s="31"/>
      <c r="D714" s="31"/>
      <c r="E714" s="31"/>
    </row>
    <row r="715" spans="1:5" ht="12.75">
      <c r="A715" s="31"/>
      <c r="B715" s="31"/>
      <c r="C715" s="31"/>
      <c r="D715" s="31"/>
      <c r="E715" s="31"/>
    </row>
    <row r="716" spans="1:5" ht="12.75">
      <c r="A716" s="31"/>
      <c r="B716" s="31"/>
      <c r="C716" s="31"/>
      <c r="D716" s="31"/>
      <c r="E716" s="31"/>
    </row>
    <row r="717" spans="1:5" ht="12.75">
      <c r="A717" s="31"/>
      <c r="B717" s="31"/>
      <c r="C717" s="31"/>
      <c r="D717" s="31"/>
      <c r="E717" s="31"/>
    </row>
    <row r="718" spans="1:5" ht="12.75">
      <c r="A718" s="31"/>
      <c r="B718" s="31"/>
      <c r="C718" s="31"/>
      <c r="D718" s="31"/>
      <c r="E718" s="31"/>
    </row>
    <row r="719" spans="1:5" ht="12.75">
      <c r="A719" s="31"/>
      <c r="B719" s="31"/>
      <c r="C719" s="31"/>
      <c r="D719" s="31"/>
      <c r="E719" s="31"/>
    </row>
    <row r="720" spans="1:5" ht="12.75">
      <c r="A720" s="31"/>
      <c r="B720" s="31"/>
      <c r="C720" s="31"/>
      <c r="D720" s="31"/>
      <c r="E720" s="31"/>
    </row>
    <row r="721" spans="1:5" ht="12.75">
      <c r="A721" s="31"/>
      <c r="B721" s="31"/>
      <c r="C721" s="31"/>
      <c r="D721" s="31"/>
      <c r="E721" s="31"/>
    </row>
    <row r="722" spans="1:5" ht="12.75">
      <c r="A722" s="31"/>
      <c r="B722" s="31"/>
      <c r="C722" s="31"/>
      <c r="D722" s="31"/>
      <c r="E722" s="31"/>
    </row>
    <row r="723" spans="1:5" ht="12.75">
      <c r="A723" s="31"/>
      <c r="B723" s="31"/>
      <c r="C723" s="31"/>
      <c r="D723" s="31"/>
      <c r="E723" s="31"/>
    </row>
    <row r="724" spans="1:5" ht="12.75">
      <c r="A724" s="31"/>
      <c r="B724" s="31"/>
      <c r="C724" s="31"/>
      <c r="D724" s="31"/>
      <c r="E724" s="31"/>
    </row>
    <row r="725" spans="1:5" ht="12.75">
      <c r="A725" s="31"/>
      <c r="B725" s="31"/>
      <c r="C725" s="31"/>
      <c r="D725" s="31"/>
      <c r="E725" s="31"/>
    </row>
    <row r="726" spans="1:5" ht="12.75">
      <c r="A726" s="31"/>
      <c r="B726" s="31"/>
      <c r="C726" s="31"/>
      <c r="D726" s="31"/>
      <c r="E726" s="31"/>
    </row>
    <row r="727" spans="1:5" ht="12.75">
      <c r="A727" s="31"/>
      <c r="B727" s="31"/>
      <c r="C727" s="31"/>
      <c r="D727" s="31"/>
      <c r="E727" s="31"/>
    </row>
    <row r="728" spans="1:5" ht="12.75">
      <c r="A728" s="31"/>
      <c r="B728" s="31"/>
      <c r="C728" s="31"/>
      <c r="D728" s="31"/>
      <c r="E728" s="31"/>
    </row>
    <row r="729" spans="1:5" ht="12.75">
      <c r="A729" s="31"/>
      <c r="B729" s="31"/>
      <c r="C729" s="31"/>
      <c r="D729" s="31"/>
      <c r="E729" s="31"/>
    </row>
    <row r="730" spans="1:5" ht="12.75">
      <c r="A730" s="31"/>
      <c r="B730" s="31"/>
      <c r="C730" s="31"/>
      <c r="D730" s="31"/>
      <c r="E730" s="31"/>
    </row>
    <row r="731" spans="1:5" ht="12.75">
      <c r="A731" s="31"/>
      <c r="B731" s="31"/>
      <c r="C731" s="31"/>
      <c r="D731" s="31"/>
      <c r="E731" s="31"/>
    </row>
    <row r="732" spans="1:5" ht="12.75">
      <c r="A732" s="31"/>
      <c r="B732" s="31"/>
      <c r="C732" s="31"/>
      <c r="D732" s="31"/>
      <c r="E732" s="31"/>
    </row>
    <row r="733" spans="1:5" ht="12.75">
      <c r="A733" s="31"/>
      <c r="B733" s="31"/>
      <c r="C733" s="31"/>
      <c r="D733" s="31"/>
      <c r="E733" s="31"/>
    </row>
    <row r="734" spans="1:5" ht="12.75">
      <c r="A734" s="31"/>
      <c r="B734" s="31"/>
      <c r="C734" s="31"/>
      <c r="D734" s="31"/>
      <c r="E734" s="31"/>
    </row>
    <row r="735" spans="1:5" ht="12.75">
      <c r="A735" s="31"/>
      <c r="B735" s="31"/>
      <c r="C735" s="31"/>
      <c r="D735" s="31"/>
      <c r="E735" s="31"/>
    </row>
    <row r="736" spans="1:5" ht="12.75">
      <c r="A736" s="31"/>
      <c r="B736" s="31"/>
      <c r="C736" s="31"/>
      <c r="D736" s="31"/>
      <c r="E736" s="31"/>
    </row>
    <row r="737" spans="1:5" ht="12.75">
      <c r="A737" s="31"/>
      <c r="B737" s="31"/>
      <c r="C737" s="31"/>
      <c r="D737" s="31"/>
      <c r="E737" s="31"/>
    </row>
    <row r="738" spans="1:5" ht="12.75">
      <c r="A738" s="31"/>
      <c r="B738" s="31"/>
      <c r="C738" s="31"/>
      <c r="D738" s="31"/>
      <c r="E738" s="31"/>
    </row>
    <row r="739" spans="1:5" ht="12.75">
      <c r="A739" s="31"/>
      <c r="B739" s="31"/>
      <c r="C739" s="31"/>
      <c r="D739" s="31"/>
      <c r="E739" s="31"/>
    </row>
    <row r="740" spans="1:5" ht="12.75">
      <c r="A740" s="31"/>
      <c r="B740" s="31"/>
      <c r="C740" s="31"/>
      <c r="D740" s="31"/>
      <c r="E740" s="31"/>
    </row>
    <row r="741" spans="1:5" ht="12.75">
      <c r="A741" s="31"/>
      <c r="B741" s="31"/>
      <c r="C741" s="31"/>
      <c r="D741" s="31"/>
      <c r="E741" s="31"/>
    </row>
    <row r="742" spans="1:5" ht="12.75">
      <c r="A742" s="31"/>
      <c r="B742" s="31"/>
      <c r="C742" s="31"/>
      <c r="D742" s="31"/>
      <c r="E742" s="31"/>
    </row>
    <row r="743" spans="1:5" ht="12.75">
      <c r="A743" s="31"/>
      <c r="B743" s="31"/>
      <c r="C743" s="31"/>
      <c r="D743" s="31"/>
      <c r="E743" s="31"/>
    </row>
    <row r="744" spans="1:5" ht="12.75">
      <c r="A744" s="31"/>
      <c r="B744" s="31"/>
      <c r="C744" s="31"/>
      <c r="D744" s="31"/>
      <c r="E744" s="31"/>
    </row>
    <row r="745" spans="1:5" ht="12.75">
      <c r="A745" s="31"/>
      <c r="B745" s="31"/>
      <c r="C745" s="31"/>
      <c r="D745" s="31"/>
      <c r="E745" s="31"/>
    </row>
    <row r="746" spans="1:5" ht="12.75">
      <c r="A746" s="31"/>
      <c r="B746" s="31"/>
      <c r="C746" s="31"/>
      <c r="D746" s="31"/>
      <c r="E746" s="31"/>
    </row>
    <row r="747" spans="1:5" ht="12.75">
      <c r="A747" s="31"/>
      <c r="B747" s="31"/>
      <c r="C747" s="31"/>
      <c r="D747" s="31"/>
      <c r="E747" s="31"/>
    </row>
    <row r="748" spans="1:5" ht="12.75">
      <c r="A748" s="31"/>
      <c r="B748" s="31"/>
      <c r="C748" s="31"/>
      <c r="D748" s="31"/>
      <c r="E748" s="31"/>
    </row>
    <row r="749" spans="1:5" ht="12.75">
      <c r="A749" s="31"/>
      <c r="B749" s="31"/>
      <c r="C749" s="31"/>
      <c r="D749" s="31"/>
      <c r="E749" s="31"/>
    </row>
    <row r="750" spans="1:5" ht="12.75">
      <c r="A750" s="31"/>
      <c r="B750" s="31"/>
      <c r="C750" s="31"/>
      <c r="D750" s="31"/>
      <c r="E750" s="31"/>
    </row>
    <row r="751" spans="1:5" ht="12.75">
      <c r="A751" s="31"/>
      <c r="B751" s="31"/>
      <c r="C751" s="31"/>
      <c r="D751" s="31"/>
      <c r="E751" s="31"/>
    </row>
    <row r="752" spans="1:5" ht="12.75">
      <c r="A752" s="31"/>
      <c r="B752" s="31"/>
      <c r="C752" s="31"/>
      <c r="D752" s="31"/>
      <c r="E752" s="31"/>
    </row>
    <row r="753" spans="1:5" ht="12.75">
      <c r="A753" s="31"/>
      <c r="B753" s="31"/>
      <c r="C753" s="31"/>
      <c r="D753" s="31"/>
      <c r="E753" s="31"/>
    </row>
    <row r="754" spans="1:5" ht="12.75">
      <c r="A754" s="31"/>
      <c r="B754" s="31"/>
      <c r="C754" s="31"/>
      <c r="D754" s="31"/>
      <c r="E754" s="31"/>
    </row>
    <row r="755" spans="1:5" ht="12.75">
      <c r="A755" s="31"/>
      <c r="B755" s="31"/>
      <c r="C755" s="31"/>
      <c r="D755" s="31"/>
      <c r="E755" s="31"/>
    </row>
    <row r="756" spans="1:5" ht="12.75">
      <c r="A756" s="31"/>
      <c r="B756" s="31"/>
      <c r="C756" s="31"/>
      <c r="D756" s="31"/>
      <c r="E756" s="31"/>
    </row>
    <row r="757" spans="1:5" ht="12.75">
      <c r="A757" s="31"/>
      <c r="B757" s="31"/>
      <c r="C757" s="31"/>
      <c r="D757" s="31"/>
      <c r="E757" s="31"/>
    </row>
    <row r="758" spans="1:5" ht="12.75">
      <c r="A758" s="31"/>
      <c r="B758" s="31"/>
      <c r="C758" s="31"/>
      <c r="D758" s="31"/>
      <c r="E758" s="31"/>
    </row>
    <row r="759" spans="1:5" ht="12.75">
      <c r="A759" s="31"/>
      <c r="B759" s="31"/>
      <c r="C759" s="31"/>
      <c r="D759" s="31"/>
      <c r="E759" s="31"/>
    </row>
    <row r="760" spans="1:5" ht="12.75">
      <c r="A760" s="31"/>
      <c r="B760" s="31"/>
      <c r="C760" s="31"/>
      <c r="D760" s="31"/>
      <c r="E760" s="31"/>
    </row>
    <row r="761" spans="1:5" ht="12.75">
      <c r="A761" s="31"/>
      <c r="B761" s="31"/>
      <c r="C761" s="31"/>
      <c r="D761" s="31"/>
      <c r="E761" s="31"/>
    </row>
    <row r="762" spans="1:5" ht="12.75">
      <c r="A762" s="31"/>
      <c r="B762" s="31"/>
      <c r="C762" s="31"/>
      <c r="D762" s="31"/>
      <c r="E762" s="31"/>
    </row>
    <row r="763" spans="1:5" ht="12.75">
      <c r="A763" s="31"/>
      <c r="B763" s="31"/>
      <c r="C763" s="31"/>
      <c r="D763" s="31"/>
      <c r="E763" s="31"/>
    </row>
    <row r="764" spans="1:5" ht="12.75">
      <c r="A764" s="31"/>
      <c r="B764" s="31"/>
      <c r="C764" s="31"/>
      <c r="D764" s="31"/>
      <c r="E764" s="31"/>
    </row>
    <row r="765" spans="1:5" ht="12.75">
      <c r="A765" s="31"/>
      <c r="B765" s="31"/>
      <c r="C765" s="31"/>
      <c r="D765" s="31"/>
      <c r="E765" s="31"/>
    </row>
    <row r="766" spans="1:5" ht="12.75">
      <c r="A766" s="31"/>
      <c r="B766" s="31"/>
      <c r="C766" s="31"/>
      <c r="D766" s="31"/>
      <c r="E766" s="31"/>
    </row>
    <row r="767" spans="1:5" ht="12.75">
      <c r="A767" s="31"/>
      <c r="B767" s="31"/>
      <c r="C767" s="31"/>
      <c r="D767" s="31"/>
      <c r="E767" s="31"/>
    </row>
    <row r="768" spans="1:5" ht="12.75">
      <c r="A768" s="31"/>
      <c r="B768" s="31"/>
      <c r="C768" s="31"/>
      <c r="D768" s="31"/>
      <c r="E768" s="31"/>
    </row>
    <row r="769" spans="1:5" ht="12.75">
      <c r="A769" s="31"/>
      <c r="B769" s="31"/>
      <c r="C769" s="31"/>
      <c r="D769" s="31"/>
      <c r="E769" s="31"/>
    </row>
    <row r="770" spans="1:5" ht="12.75">
      <c r="A770" s="31"/>
      <c r="B770" s="31"/>
      <c r="C770" s="31"/>
      <c r="D770" s="31"/>
      <c r="E770" s="31"/>
    </row>
    <row r="771" spans="1:5" ht="12.75">
      <c r="A771" s="31"/>
      <c r="B771" s="31"/>
      <c r="C771" s="31"/>
      <c r="D771" s="31"/>
      <c r="E771" s="31"/>
    </row>
    <row r="772" spans="1:5" ht="12.75">
      <c r="A772" s="31"/>
      <c r="B772" s="31"/>
      <c r="C772" s="31"/>
      <c r="D772" s="31"/>
      <c r="E772" s="31"/>
    </row>
    <row r="773" spans="1:5" ht="12.75">
      <c r="A773" s="31"/>
      <c r="B773" s="31"/>
      <c r="C773" s="31"/>
      <c r="D773" s="31"/>
      <c r="E773" s="31"/>
    </row>
    <row r="774" spans="1:5" ht="12.75">
      <c r="A774" s="31"/>
      <c r="B774" s="31"/>
      <c r="C774" s="31"/>
      <c r="D774" s="31"/>
      <c r="E774" s="31"/>
    </row>
    <row r="775" spans="1:5" ht="12.75">
      <c r="A775" s="31"/>
      <c r="B775" s="31"/>
      <c r="C775" s="31"/>
      <c r="D775" s="31"/>
      <c r="E775" s="31"/>
    </row>
    <row r="776" spans="1:5" ht="12.75">
      <c r="A776" s="31"/>
      <c r="B776" s="31"/>
      <c r="C776" s="31"/>
      <c r="D776" s="31"/>
      <c r="E776" s="31"/>
    </row>
    <row r="777" spans="1:5" ht="12.75">
      <c r="A777" s="31"/>
      <c r="B777" s="31"/>
      <c r="C777" s="31"/>
      <c r="D777" s="31"/>
      <c r="E777" s="31"/>
    </row>
    <row r="778" spans="1:5" ht="12.75">
      <c r="A778" s="31"/>
      <c r="B778" s="31"/>
      <c r="C778" s="31"/>
      <c r="D778" s="31"/>
      <c r="E778" s="31"/>
    </row>
    <row r="779" spans="1:5" ht="12.75">
      <c r="A779" s="31"/>
      <c r="B779" s="31"/>
      <c r="C779" s="31"/>
      <c r="D779" s="31"/>
      <c r="E779" s="31"/>
    </row>
    <row r="780" spans="1:5" ht="12.75">
      <c r="A780" s="31"/>
      <c r="B780" s="31"/>
      <c r="C780" s="31"/>
      <c r="D780" s="31"/>
      <c r="E780" s="31"/>
    </row>
    <row r="781" spans="1:5" ht="12.75">
      <c r="A781" s="31"/>
      <c r="B781" s="31"/>
      <c r="C781" s="31"/>
      <c r="D781" s="31"/>
      <c r="E781" s="31"/>
    </row>
    <row r="782" spans="1:5" ht="12.75">
      <c r="A782" s="31"/>
      <c r="B782" s="31"/>
      <c r="C782" s="31"/>
      <c r="D782" s="31"/>
      <c r="E782" s="31"/>
    </row>
    <row r="783" spans="1:5" ht="12.75">
      <c r="A783" s="31"/>
      <c r="B783" s="31"/>
      <c r="C783" s="31"/>
      <c r="D783" s="31"/>
      <c r="E783" s="31"/>
    </row>
    <row r="784" spans="1:5" ht="12.75">
      <c r="A784" s="31"/>
      <c r="B784" s="31"/>
      <c r="C784" s="31"/>
      <c r="D784" s="31"/>
      <c r="E784" s="31"/>
    </row>
    <row r="785" spans="1:5" ht="12.75">
      <c r="A785" s="31"/>
      <c r="B785" s="31"/>
      <c r="C785" s="31"/>
      <c r="D785" s="31"/>
      <c r="E785" s="31"/>
    </row>
    <row r="786" spans="1:5" ht="12.75">
      <c r="A786" s="31"/>
      <c r="B786" s="31"/>
      <c r="C786" s="31"/>
      <c r="D786" s="31"/>
      <c r="E786" s="31"/>
    </row>
    <row r="787" spans="1:5" ht="12.75">
      <c r="A787" s="31"/>
      <c r="B787" s="31"/>
      <c r="C787" s="31"/>
      <c r="D787" s="31"/>
      <c r="E787" s="31"/>
    </row>
    <row r="788" spans="1:5" ht="12.75">
      <c r="A788" s="31"/>
      <c r="B788" s="31"/>
      <c r="C788" s="31"/>
      <c r="D788" s="31"/>
      <c r="E788" s="31"/>
    </row>
    <row r="789" spans="1:5" ht="12.75">
      <c r="A789" s="31"/>
      <c r="B789" s="31"/>
      <c r="C789" s="31"/>
      <c r="D789" s="31"/>
      <c r="E789" s="31"/>
    </row>
    <row r="790" spans="1:5" ht="12.75">
      <c r="A790" s="31"/>
      <c r="B790" s="31"/>
      <c r="C790" s="31"/>
      <c r="D790" s="31"/>
      <c r="E790" s="31"/>
    </row>
    <row r="791" spans="1:5" ht="12.75">
      <c r="A791" s="31"/>
      <c r="B791" s="31"/>
      <c r="C791" s="31"/>
      <c r="D791" s="31"/>
      <c r="E791" s="31"/>
    </row>
    <row r="792" spans="1:5" ht="12.75">
      <c r="A792" s="31"/>
      <c r="B792" s="31"/>
      <c r="C792" s="31"/>
      <c r="D792" s="31"/>
      <c r="E792" s="31"/>
    </row>
    <row r="793" spans="1:5" ht="12.75">
      <c r="A793" s="31"/>
      <c r="B793" s="31"/>
      <c r="C793" s="31"/>
      <c r="D793" s="31"/>
      <c r="E793" s="31"/>
    </row>
    <row r="794" spans="1:5" ht="12.75">
      <c r="A794" s="31"/>
      <c r="B794" s="31"/>
      <c r="C794" s="31"/>
      <c r="D794" s="31"/>
      <c r="E794" s="31"/>
    </row>
    <row r="795" spans="1:5" ht="12.75">
      <c r="A795" s="31"/>
      <c r="B795" s="31"/>
      <c r="C795" s="31"/>
      <c r="D795" s="31"/>
      <c r="E795" s="31"/>
    </row>
    <row r="796" spans="1:5" ht="12.75">
      <c r="A796" s="31"/>
      <c r="B796" s="31"/>
      <c r="C796" s="31"/>
      <c r="D796" s="31"/>
      <c r="E796" s="31"/>
    </row>
    <row r="797" spans="1:5" ht="12.75">
      <c r="A797" s="31"/>
      <c r="B797" s="31"/>
      <c r="C797" s="31"/>
      <c r="D797" s="31"/>
      <c r="E797" s="31"/>
    </row>
    <row r="798" spans="1:5" ht="12.75">
      <c r="A798" s="31"/>
      <c r="B798" s="31"/>
      <c r="C798" s="31"/>
      <c r="D798" s="31"/>
      <c r="E798" s="31"/>
    </row>
    <row r="799" spans="1:5" ht="12.75">
      <c r="A799" s="31"/>
      <c r="B799" s="31"/>
      <c r="C799" s="31"/>
      <c r="D799" s="31"/>
      <c r="E799" s="31"/>
    </row>
    <row r="800" spans="1:5" ht="12.75">
      <c r="A800" s="31"/>
      <c r="B800" s="31"/>
      <c r="C800" s="31"/>
      <c r="D800" s="31"/>
      <c r="E800" s="31"/>
    </row>
    <row r="801" spans="1:5" ht="12.75">
      <c r="A801" s="31"/>
      <c r="B801" s="31"/>
      <c r="C801" s="31"/>
      <c r="D801" s="31"/>
      <c r="E801" s="31"/>
    </row>
    <row r="802" spans="1:5" ht="12.75">
      <c r="A802" s="31"/>
      <c r="B802" s="31"/>
      <c r="C802" s="31"/>
      <c r="D802" s="31"/>
      <c r="E802" s="31"/>
    </row>
    <row r="803" spans="1:5" ht="12.75">
      <c r="A803" s="31"/>
      <c r="B803" s="31"/>
      <c r="C803" s="31"/>
      <c r="D803" s="31"/>
      <c r="E803" s="31"/>
    </row>
    <row r="804" spans="1:5" ht="12.75">
      <c r="A804" s="31"/>
      <c r="B804" s="31"/>
      <c r="C804" s="31"/>
      <c r="D804" s="31"/>
      <c r="E804" s="31"/>
    </row>
    <row r="805" spans="1:5" ht="12.75">
      <c r="A805" s="31"/>
      <c r="B805" s="31"/>
      <c r="C805" s="31"/>
      <c r="D805" s="31"/>
      <c r="E805" s="31"/>
    </row>
    <row r="806" spans="1:5" ht="12.75">
      <c r="A806" s="31"/>
      <c r="B806" s="31"/>
      <c r="C806" s="31"/>
      <c r="D806" s="31"/>
      <c r="E806" s="31"/>
    </row>
    <row r="807" spans="1:5" ht="12.75">
      <c r="A807" s="31"/>
      <c r="B807" s="31"/>
      <c r="C807" s="31"/>
      <c r="D807" s="31"/>
      <c r="E807" s="31"/>
    </row>
    <row r="808" spans="1:5" ht="12.75">
      <c r="A808" s="31"/>
      <c r="B808" s="31"/>
      <c r="C808" s="31"/>
      <c r="D808" s="31"/>
      <c r="E808" s="31"/>
    </row>
    <row r="809" spans="1:5" ht="12.75">
      <c r="A809" s="31"/>
      <c r="B809" s="31"/>
      <c r="C809" s="31"/>
      <c r="D809" s="31"/>
      <c r="E809" s="31"/>
    </row>
    <row r="810" spans="1:5" ht="12.75">
      <c r="A810" s="31"/>
      <c r="B810" s="31"/>
      <c r="C810" s="31"/>
      <c r="D810" s="31"/>
      <c r="E810" s="31"/>
    </row>
    <row r="811" spans="1:5" ht="12.75">
      <c r="A811" s="31"/>
      <c r="B811" s="31"/>
      <c r="C811" s="31"/>
      <c r="D811" s="31"/>
      <c r="E811" s="31"/>
    </row>
    <row r="812" spans="1:5" ht="12.75">
      <c r="A812" s="31"/>
      <c r="B812" s="31"/>
      <c r="C812" s="31"/>
      <c r="D812" s="31"/>
      <c r="E812" s="31"/>
    </row>
    <row r="813" spans="1:5" ht="12.75">
      <c r="A813" s="31"/>
      <c r="B813" s="31"/>
      <c r="C813" s="31"/>
      <c r="D813" s="31"/>
      <c r="E813" s="31"/>
    </row>
    <row r="814" spans="1:5" ht="12.75">
      <c r="A814" s="31"/>
      <c r="B814" s="31"/>
      <c r="C814" s="31"/>
      <c r="D814" s="31"/>
      <c r="E814" s="31"/>
    </row>
    <row r="815" spans="1:5" ht="12.75">
      <c r="A815" s="31"/>
      <c r="B815" s="31"/>
      <c r="C815" s="31"/>
      <c r="D815" s="31"/>
      <c r="E815" s="31"/>
    </row>
    <row r="816" spans="1:5" ht="12.75">
      <c r="A816" s="31"/>
      <c r="B816" s="31"/>
      <c r="C816" s="31"/>
      <c r="D816" s="31"/>
      <c r="E816" s="31"/>
    </row>
    <row r="817" spans="1:5" ht="12.75">
      <c r="A817" s="31"/>
      <c r="B817" s="31"/>
      <c r="C817" s="31"/>
      <c r="D817" s="31"/>
      <c r="E817" s="31"/>
    </row>
    <row r="818" spans="1:5" ht="12.75">
      <c r="A818" s="31"/>
      <c r="B818" s="31"/>
      <c r="C818" s="31"/>
      <c r="D818" s="31"/>
      <c r="E818" s="31"/>
    </row>
    <row r="819" spans="1:5" ht="12.75">
      <c r="A819" s="31"/>
      <c r="B819" s="31"/>
      <c r="C819" s="31"/>
      <c r="D819" s="31"/>
      <c r="E819" s="31"/>
    </row>
    <row r="820" spans="1:5" ht="12.75">
      <c r="A820" s="31"/>
      <c r="B820" s="31"/>
      <c r="C820" s="31"/>
      <c r="D820" s="31"/>
      <c r="E820" s="31"/>
    </row>
    <row r="821" spans="1:5" ht="12.75">
      <c r="A821" s="31"/>
      <c r="B821" s="31"/>
      <c r="C821" s="31"/>
      <c r="D821" s="31"/>
      <c r="E821" s="31"/>
    </row>
    <row r="822" spans="1:5" ht="12.75">
      <c r="A822" s="31"/>
      <c r="B822" s="31"/>
      <c r="C822" s="31"/>
      <c r="D822" s="31"/>
      <c r="E822" s="31"/>
    </row>
    <row r="823" spans="1:5" ht="12.75">
      <c r="A823" s="31"/>
      <c r="B823" s="31"/>
      <c r="C823" s="31"/>
      <c r="D823" s="31"/>
      <c r="E823" s="31"/>
    </row>
    <row r="824" spans="1:5" ht="12.75">
      <c r="A824" s="31"/>
      <c r="B824" s="31"/>
      <c r="C824" s="31"/>
      <c r="D824" s="31"/>
      <c r="E824" s="31"/>
    </row>
    <row r="825" spans="1:5" ht="12.75">
      <c r="A825" s="31"/>
      <c r="B825" s="31"/>
      <c r="C825" s="31"/>
      <c r="D825" s="31"/>
      <c r="E825" s="31"/>
    </row>
    <row r="826" spans="1:5" ht="12.75">
      <c r="A826" s="31"/>
      <c r="B826" s="31"/>
      <c r="C826" s="31"/>
      <c r="D826" s="31"/>
      <c r="E826" s="31"/>
    </row>
    <row r="827" spans="1:5" ht="12.75">
      <c r="A827" s="31"/>
      <c r="B827" s="31"/>
      <c r="C827" s="31"/>
      <c r="D827" s="31"/>
      <c r="E827" s="31"/>
    </row>
    <row r="828" spans="1:5" ht="12.75">
      <c r="A828" s="31"/>
      <c r="B828" s="31"/>
      <c r="C828" s="31"/>
      <c r="D828" s="31"/>
      <c r="E828" s="31"/>
    </row>
    <row r="829" spans="1:5" ht="12.75">
      <c r="A829" s="31"/>
      <c r="B829" s="31"/>
      <c r="C829" s="31"/>
      <c r="D829" s="31"/>
      <c r="E829" s="31"/>
    </row>
    <row r="830" spans="1:5" ht="12.75">
      <c r="A830" s="31"/>
      <c r="B830" s="31"/>
      <c r="C830" s="31"/>
      <c r="D830" s="31"/>
      <c r="E830" s="31"/>
    </row>
    <row r="831" spans="1:5" ht="12.75">
      <c r="A831" s="31"/>
      <c r="B831" s="31"/>
      <c r="C831" s="31"/>
      <c r="D831" s="31"/>
      <c r="E831" s="31"/>
    </row>
    <row r="832" spans="1:5" ht="12.75">
      <c r="A832" s="31"/>
      <c r="B832" s="31"/>
      <c r="C832" s="31"/>
      <c r="D832" s="31"/>
      <c r="E832" s="31"/>
    </row>
    <row r="833" spans="1:5" ht="12.75">
      <c r="A833" s="31"/>
      <c r="B833" s="31"/>
      <c r="C833" s="31"/>
      <c r="D833" s="31"/>
      <c r="E833" s="31"/>
    </row>
    <row r="834" spans="1:5" ht="12.75">
      <c r="A834" s="31"/>
      <c r="B834" s="31"/>
      <c r="C834" s="31"/>
      <c r="D834" s="31"/>
      <c r="E834" s="31"/>
    </row>
    <row r="835" spans="1:5" ht="12.75">
      <c r="A835" s="31"/>
      <c r="B835" s="31"/>
      <c r="C835" s="31"/>
      <c r="D835" s="31"/>
      <c r="E835" s="31"/>
    </row>
    <row r="836" spans="1:5" ht="12.75">
      <c r="A836" s="31"/>
      <c r="B836" s="31"/>
      <c r="C836" s="31"/>
      <c r="D836" s="31"/>
      <c r="E836" s="31"/>
    </row>
    <row r="837" spans="1:5" ht="12.75">
      <c r="A837" s="31"/>
      <c r="B837" s="31"/>
      <c r="C837" s="31"/>
      <c r="D837" s="31"/>
      <c r="E837" s="31"/>
    </row>
    <row r="838" spans="1:5" ht="12.75">
      <c r="A838" s="31"/>
      <c r="B838" s="31"/>
      <c r="C838" s="31"/>
      <c r="D838" s="31"/>
      <c r="E838" s="31"/>
    </row>
    <row r="839" spans="1:5" ht="12.75">
      <c r="A839" s="31"/>
      <c r="B839" s="31"/>
      <c r="C839" s="31"/>
      <c r="D839" s="31"/>
      <c r="E839" s="31"/>
    </row>
    <row r="840" spans="1:5" ht="12.75">
      <c r="A840" s="31"/>
      <c r="B840" s="31"/>
      <c r="C840" s="31"/>
      <c r="D840" s="31"/>
      <c r="E840" s="31"/>
    </row>
    <row r="841" spans="1:5" ht="12.75">
      <c r="A841" s="31"/>
      <c r="B841" s="31"/>
      <c r="C841" s="31"/>
      <c r="D841" s="31"/>
      <c r="E841" s="31"/>
    </row>
    <row r="842" spans="1:5" ht="12.75">
      <c r="A842" s="31"/>
      <c r="B842" s="31"/>
      <c r="C842" s="31"/>
      <c r="D842" s="31"/>
      <c r="E842" s="31"/>
    </row>
    <row r="843" spans="1:5" ht="12.75">
      <c r="A843" s="31"/>
      <c r="B843" s="31"/>
      <c r="C843" s="31"/>
      <c r="D843" s="31"/>
      <c r="E843" s="31"/>
    </row>
    <row r="844" spans="1:5" ht="12.75">
      <c r="A844" s="31"/>
      <c r="B844" s="31"/>
      <c r="C844" s="31"/>
      <c r="D844" s="31"/>
      <c r="E844" s="31"/>
    </row>
    <row r="845" spans="1:5" ht="12.75">
      <c r="A845" s="31"/>
      <c r="B845" s="31"/>
      <c r="C845" s="31"/>
      <c r="D845" s="31"/>
      <c r="E845" s="31"/>
    </row>
    <row r="846" spans="1:5" ht="12.75">
      <c r="A846" s="31"/>
      <c r="B846" s="31"/>
      <c r="C846" s="31"/>
      <c r="D846" s="31"/>
      <c r="E846" s="31"/>
    </row>
    <row r="847" spans="1:5" ht="12.75">
      <c r="A847" s="31"/>
      <c r="B847" s="31"/>
      <c r="C847" s="31"/>
      <c r="D847" s="31"/>
      <c r="E847" s="31"/>
    </row>
    <row r="848" spans="1:5" ht="12.75">
      <c r="A848" s="31"/>
      <c r="B848" s="31"/>
      <c r="C848" s="31"/>
      <c r="D848" s="31"/>
      <c r="E848" s="31"/>
    </row>
    <row r="849" spans="1:5" ht="12.75">
      <c r="A849" s="31"/>
      <c r="B849" s="31"/>
      <c r="C849" s="31"/>
      <c r="D849" s="31"/>
      <c r="E849" s="31"/>
    </row>
    <row r="850" spans="1:5" ht="12.75">
      <c r="A850" s="31"/>
      <c r="B850" s="31"/>
      <c r="C850" s="31"/>
      <c r="D850" s="31"/>
      <c r="E850" s="31"/>
    </row>
    <row r="851" spans="1:5" ht="12.75">
      <c r="A851" s="31"/>
      <c r="B851" s="31"/>
      <c r="C851" s="31"/>
      <c r="D851" s="31"/>
      <c r="E851" s="31"/>
    </row>
    <row r="852" spans="1:5" ht="12.75">
      <c r="A852" s="31"/>
      <c r="B852" s="31"/>
      <c r="C852" s="31"/>
      <c r="D852" s="31"/>
      <c r="E852" s="31"/>
    </row>
    <row r="853" spans="1:5" ht="12.75">
      <c r="A853" s="31"/>
      <c r="B853" s="31"/>
      <c r="C853" s="31"/>
      <c r="D853" s="31"/>
      <c r="E853" s="31"/>
    </row>
    <row r="854" spans="1:5" ht="12.75">
      <c r="A854" s="31"/>
      <c r="B854" s="31"/>
      <c r="C854" s="31"/>
      <c r="D854" s="31"/>
      <c r="E854" s="31"/>
    </row>
    <row r="855" spans="1:5" ht="12.75">
      <c r="A855" s="31"/>
      <c r="B855" s="31"/>
      <c r="C855" s="31"/>
      <c r="D855" s="31"/>
      <c r="E855" s="31"/>
    </row>
    <row r="856" spans="1:5" ht="12.75">
      <c r="A856" s="31"/>
      <c r="B856" s="31"/>
      <c r="C856" s="31"/>
      <c r="D856" s="31"/>
      <c r="E856" s="31"/>
    </row>
    <row r="857" spans="1:5" ht="12.75">
      <c r="A857" s="31"/>
      <c r="B857" s="31"/>
      <c r="C857" s="31"/>
      <c r="D857" s="31"/>
      <c r="E857" s="31"/>
    </row>
    <row r="858" spans="1:5" ht="12.75">
      <c r="A858" s="31"/>
      <c r="B858" s="31"/>
      <c r="C858" s="31"/>
      <c r="D858" s="31"/>
      <c r="E858" s="31"/>
    </row>
    <row r="859" spans="1:5" ht="12.75">
      <c r="A859" s="31"/>
      <c r="B859" s="31"/>
      <c r="C859" s="31"/>
      <c r="D859" s="31"/>
      <c r="E859" s="31"/>
    </row>
    <row r="860" spans="1:5" ht="12.75">
      <c r="A860" s="31"/>
      <c r="B860" s="31"/>
      <c r="C860" s="31"/>
      <c r="D860" s="31"/>
      <c r="E860" s="31"/>
    </row>
    <row r="861" spans="1:5" ht="12.75">
      <c r="A861" s="31"/>
      <c r="B861" s="31"/>
      <c r="C861" s="31"/>
      <c r="D861" s="31"/>
      <c r="E861" s="31"/>
    </row>
    <row r="862" spans="1:5" ht="12.75">
      <c r="A862" s="31"/>
      <c r="B862" s="31"/>
      <c r="C862" s="31"/>
      <c r="D862" s="31"/>
      <c r="E862" s="31"/>
    </row>
    <row r="863" spans="1:5" ht="12.75">
      <c r="A863" s="31"/>
      <c r="B863" s="31"/>
      <c r="C863" s="31"/>
      <c r="D863" s="31"/>
      <c r="E863" s="31"/>
    </row>
    <row r="864" spans="1:5" ht="12.75">
      <c r="A864" s="31"/>
      <c r="B864" s="31"/>
      <c r="C864" s="31"/>
      <c r="D864" s="31"/>
      <c r="E864" s="31"/>
    </row>
    <row r="865" spans="1:5" ht="12.75">
      <c r="A865" s="31"/>
      <c r="B865" s="31"/>
      <c r="C865" s="31"/>
      <c r="D865" s="31"/>
      <c r="E865" s="31"/>
    </row>
    <row r="866" spans="1:5" ht="12.75">
      <c r="A866" s="31"/>
      <c r="B866" s="31"/>
      <c r="C866" s="31"/>
      <c r="D866" s="31"/>
      <c r="E866" s="31"/>
    </row>
    <row r="867" spans="1:5" ht="12.75">
      <c r="A867" s="31"/>
      <c r="B867" s="31"/>
      <c r="C867" s="31"/>
      <c r="D867" s="31"/>
      <c r="E867" s="31"/>
    </row>
    <row r="868" spans="1:5" ht="12.75">
      <c r="A868" s="31"/>
      <c r="B868" s="31"/>
      <c r="C868" s="31"/>
      <c r="D868" s="31"/>
      <c r="E868" s="31"/>
    </row>
    <row r="869" spans="1:5" ht="12.75">
      <c r="A869" s="31"/>
      <c r="B869" s="31"/>
      <c r="C869" s="31"/>
      <c r="D869" s="31"/>
      <c r="E869" s="31"/>
    </row>
    <row r="870" spans="1:5" ht="12.75">
      <c r="A870" s="31"/>
      <c r="B870" s="31"/>
      <c r="C870" s="31"/>
      <c r="D870" s="31"/>
      <c r="E870" s="31"/>
    </row>
    <row r="871" spans="1:5" ht="12.75">
      <c r="A871" s="31"/>
      <c r="B871" s="31"/>
      <c r="C871" s="31"/>
      <c r="D871" s="31"/>
      <c r="E871" s="31"/>
    </row>
    <row r="872" spans="1:5" ht="12.75">
      <c r="A872" s="31"/>
      <c r="B872" s="31"/>
      <c r="C872" s="31"/>
      <c r="D872" s="31"/>
      <c r="E872" s="31"/>
    </row>
    <row r="873" spans="1:5" ht="12.75">
      <c r="A873" s="31"/>
      <c r="B873" s="31"/>
      <c r="C873" s="31"/>
      <c r="D873" s="31"/>
      <c r="E873" s="31"/>
    </row>
    <row r="874" spans="1:5" ht="12.75">
      <c r="A874" s="31"/>
      <c r="B874" s="31"/>
      <c r="C874" s="31"/>
      <c r="D874" s="31"/>
      <c r="E874" s="31"/>
    </row>
    <row r="875" spans="1:5" ht="12.75">
      <c r="A875" s="31"/>
      <c r="B875" s="31"/>
      <c r="C875" s="31"/>
      <c r="D875" s="31"/>
      <c r="E875" s="31"/>
    </row>
    <row r="876" spans="1:5" ht="12.75">
      <c r="A876" s="31"/>
      <c r="B876" s="31"/>
      <c r="C876" s="31"/>
      <c r="D876" s="31"/>
      <c r="E876" s="31"/>
    </row>
    <row r="877" spans="1:5" ht="12.75">
      <c r="A877" s="31"/>
      <c r="B877" s="31"/>
      <c r="C877" s="31"/>
      <c r="D877" s="31"/>
      <c r="E877" s="31"/>
    </row>
    <row r="878" spans="1:5" ht="12.75">
      <c r="A878" s="31"/>
      <c r="B878" s="31"/>
      <c r="C878" s="31"/>
      <c r="D878" s="31"/>
      <c r="E878" s="31"/>
    </row>
    <row r="879" spans="1:5" ht="12.75">
      <c r="A879" s="31"/>
      <c r="B879" s="31"/>
      <c r="C879" s="31"/>
      <c r="D879" s="31"/>
      <c r="E879" s="31"/>
    </row>
    <row r="880" spans="1:5" ht="12.75">
      <c r="A880" s="31"/>
      <c r="B880" s="31"/>
      <c r="C880" s="31"/>
      <c r="D880" s="31"/>
      <c r="E880" s="31"/>
    </row>
    <row r="881" spans="1:5" ht="12.75">
      <c r="A881" s="31"/>
      <c r="B881" s="31"/>
      <c r="C881" s="31"/>
      <c r="D881" s="31"/>
      <c r="E881" s="31"/>
    </row>
    <row r="882" spans="1:5" ht="12.75">
      <c r="A882" s="31"/>
      <c r="B882" s="31"/>
      <c r="C882" s="31"/>
      <c r="D882" s="31"/>
      <c r="E882" s="31"/>
    </row>
    <row r="883" spans="1:5" ht="12.75">
      <c r="A883" s="31"/>
      <c r="B883" s="31"/>
      <c r="C883" s="31"/>
      <c r="D883" s="31"/>
      <c r="E883" s="31"/>
    </row>
    <row r="884" spans="1:5" ht="12.75">
      <c r="A884" s="31"/>
      <c r="B884" s="31"/>
      <c r="C884" s="31"/>
      <c r="D884" s="31"/>
      <c r="E884" s="31"/>
    </row>
    <row r="885" spans="1:5" ht="12.75">
      <c r="A885" s="31"/>
      <c r="B885" s="31"/>
      <c r="C885" s="31"/>
      <c r="D885" s="31"/>
      <c r="E885" s="31"/>
    </row>
    <row r="886" spans="1:5" ht="12.75">
      <c r="A886" s="31"/>
      <c r="B886" s="31"/>
      <c r="C886" s="31"/>
      <c r="D886" s="31"/>
      <c r="E886" s="31"/>
    </row>
    <row r="887" spans="1:5" ht="12.75">
      <c r="A887" s="31"/>
      <c r="B887" s="31"/>
      <c r="C887" s="31"/>
      <c r="D887" s="31"/>
      <c r="E887" s="31"/>
    </row>
    <row r="888" spans="1:5" ht="12.75">
      <c r="A888" s="31"/>
      <c r="B888" s="31"/>
      <c r="C888" s="31"/>
      <c r="D888" s="31"/>
      <c r="E888" s="31"/>
    </row>
    <row r="889" spans="1:5" ht="12.75">
      <c r="A889" s="31"/>
      <c r="B889" s="31"/>
      <c r="C889" s="31"/>
      <c r="D889" s="31"/>
      <c r="E889" s="31"/>
    </row>
    <row r="890" spans="1:5" ht="12.75">
      <c r="A890" s="31"/>
      <c r="B890" s="31"/>
      <c r="C890" s="31"/>
      <c r="D890" s="31"/>
      <c r="E890" s="31"/>
    </row>
    <row r="891" spans="1:5" ht="12.75">
      <c r="A891" s="31"/>
      <c r="B891" s="31"/>
      <c r="C891" s="31"/>
      <c r="D891" s="31"/>
      <c r="E891" s="31"/>
    </row>
    <row r="892" spans="1:5" ht="12.75">
      <c r="A892" s="31"/>
      <c r="B892" s="31"/>
      <c r="C892" s="31"/>
      <c r="D892" s="31"/>
      <c r="E892" s="31"/>
    </row>
    <row r="893" spans="1:5" ht="12.75">
      <c r="A893" s="31"/>
      <c r="B893" s="31"/>
      <c r="C893" s="31"/>
      <c r="D893" s="31"/>
      <c r="E893" s="31"/>
    </row>
    <row r="894" spans="1:5" ht="12.75">
      <c r="A894" s="31"/>
      <c r="B894" s="31"/>
      <c r="C894" s="31"/>
      <c r="D894" s="31"/>
      <c r="E894" s="31"/>
    </row>
    <row r="895" spans="1:5" ht="12.75">
      <c r="A895" s="31"/>
      <c r="B895" s="31"/>
      <c r="C895" s="31"/>
      <c r="D895" s="31"/>
      <c r="E895" s="31"/>
    </row>
    <row r="896" spans="1:5" ht="12.75">
      <c r="A896" s="31"/>
      <c r="B896" s="31"/>
      <c r="C896" s="31"/>
      <c r="D896" s="31"/>
      <c r="E896" s="31"/>
    </row>
    <row r="897" spans="1:5" ht="12.75">
      <c r="A897" s="31"/>
      <c r="B897" s="31"/>
      <c r="C897" s="31"/>
      <c r="D897" s="31"/>
      <c r="E897" s="31"/>
    </row>
    <row r="898" spans="1:5" ht="12.75">
      <c r="A898" s="31"/>
      <c r="B898" s="31"/>
      <c r="C898" s="31"/>
      <c r="D898" s="31"/>
      <c r="E898" s="31"/>
    </row>
    <row r="899" spans="1:5" ht="12.75">
      <c r="A899" s="31"/>
      <c r="B899" s="31"/>
      <c r="C899" s="31"/>
      <c r="D899" s="31"/>
      <c r="E899" s="31"/>
    </row>
    <row r="900" spans="1:5" ht="12.75">
      <c r="A900" s="31"/>
      <c r="B900" s="31"/>
      <c r="C900" s="31"/>
      <c r="D900" s="31"/>
      <c r="E900" s="31"/>
    </row>
    <row r="901" spans="1:5" ht="12.75">
      <c r="A901" s="31"/>
      <c r="B901" s="31"/>
      <c r="C901" s="31"/>
      <c r="D901" s="31"/>
      <c r="E901" s="31"/>
    </row>
    <row r="902" spans="1:5" ht="12.75">
      <c r="A902" s="31"/>
      <c r="B902" s="31"/>
      <c r="C902" s="31"/>
      <c r="D902" s="31"/>
      <c r="E902" s="31"/>
    </row>
    <row r="903" spans="1:5" ht="12.75">
      <c r="A903" s="31"/>
      <c r="B903" s="31"/>
      <c r="C903" s="31"/>
      <c r="D903" s="31"/>
      <c r="E903" s="31"/>
    </row>
    <row r="904" spans="1:5" ht="12.75">
      <c r="A904" s="31"/>
      <c r="B904" s="31"/>
      <c r="C904" s="31"/>
      <c r="D904" s="31"/>
      <c r="E904" s="31"/>
    </row>
    <row r="905" spans="1:5" ht="12.75">
      <c r="A905" s="31"/>
      <c r="B905" s="31"/>
      <c r="C905" s="31"/>
      <c r="D905" s="31"/>
      <c r="E905" s="31"/>
    </row>
    <row r="906" spans="1:5" ht="12.75">
      <c r="A906" s="31"/>
      <c r="B906" s="31"/>
      <c r="C906" s="31"/>
      <c r="D906" s="31"/>
      <c r="E906" s="31"/>
    </row>
    <row r="907" spans="1:5" ht="12.75">
      <c r="A907" s="31"/>
      <c r="B907" s="31"/>
      <c r="C907" s="31"/>
      <c r="D907" s="31"/>
      <c r="E907" s="31"/>
    </row>
    <row r="908" spans="1:5" ht="12.75">
      <c r="A908" s="31"/>
      <c r="B908" s="31"/>
      <c r="C908" s="31"/>
      <c r="D908" s="31"/>
      <c r="E908" s="31"/>
    </row>
    <row r="909" spans="1:5" ht="12.75">
      <c r="A909" s="31"/>
      <c r="B909" s="31"/>
      <c r="C909" s="31"/>
      <c r="D909" s="31"/>
      <c r="E909" s="31"/>
    </row>
    <row r="910" spans="1:5" ht="12.75">
      <c r="A910" s="31"/>
      <c r="B910" s="31"/>
      <c r="C910" s="31"/>
      <c r="D910" s="31"/>
      <c r="E910" s="31"/>
    </row>
    <row r="911" spans="1:5" ht="12.75">
      <c r="A911" s="31"/>
      <c r="B911" s="31"/>
      <c r="C911" s="31"/>
      <c r="D911" s="31"/>
      <c r="E911" s="31"/>
    </row>
    <row r="912" spans="1:5" ht="12.75">
      <c r="A912" s="31"/>
      <c r="B912" s="31"/>
      <c r="C912" s="31"/>
      <c r="D912" s="31"/>
      <c r="E912" s="31"/>
    </row>
    <row r="913" spans="1:5" ht="12.75">
      <c r="A913" s="31"/>
      <c r="B913" s="31"/>
      <c r="C913" s="31"/>
      <c r="D913" s="31"/>
      <c r="E913" s="31"/>
    </row>
    <row r="914" spans="1:5" ht="12.75">
      <c r="A914" s="31"/>
      <c r="B914" s="31"/>
      <c r="C914" s="31"/>
      <c r="D914" s="31"/>
      <c r="E914" s="31"/>
    </row>
    <row r="915" spans="1:5" ht="12.75">
      <c r="A915" s="31"/>
      <c r="B915" s="31"/>
      <c r="C915" s="31"/>
      <c r="D915" s="31"/>
      <c r="E915" s="31"/>
    </row>
    <row r="916" spans="1:5" ht="12.75">
      <c r="A916" s="31"/>
      <c r="B916" s="31"/>
      <c r="C916" s="31"/>
      <c r="D916" s="31"/>
      <c r="E916" s="31"/>
    </row>
    <row r="917" spans="1:5" ht="12.75">
      <c r="A917" s="31"/>
      <c r="B917" s="31"/>
      <c r="C917" s="31"/>
      <c r="D917" s="31"/>
      <c r="E917" s="31"/>
    </row>
    <row r="918" spans="1:5" ht="12.75">
      <c r="A918" s="31"/>
      <c r="B918" s="31"/>
      <c r="C918" s="31"/>
      <c r="D918" s="31"/>
      <c r="E918" s="31"/>
    </row>
    <row r="919" spans="1:5" ht="12.75">
      <c r="A919" s="31"/>
      <c r="B919" s="31"/>
      <c r="C919" s="31"/>
      <c r="D919" s="31"/>
      <c r="E919" s="31"/>
    </row>
    <row r="920" spans="1:5" ht="12.75">
      <c r="A920" s="31"/>
      <c r="B920" s="31"/>
      <c r="C920" s="31"/>
      <c r="D920" s="31"/>
      <c r="E920" s="31"/>
    </row>
    <row r="921" spans="1:5" ht="12.75">
      <c r="A921" s="31"/>
      <c r="B921" s="31"/>
      <c r="C921" s="31"/>
      <c r="D921" s="31"/>
      <c r="E921" s="31"/>
    </row>
    <row r="922" spans="1:5" ht="12.75">
      <c r="A922" s="31"/>
      <c r="B922" s="31"/>
      <c r="C922" s="31"/>
      <c r="D922" s="31"/>
      <c r="E922" s="31"/>
    </row>
    <row r="923" spans="1:5" ht="12.75">
      <c r="A923" s="31"/>
      <c r="B923" s="31"/>
      <c r="C923" s="31"/>
      <c r="D923" s="31"/>
      <c r="E923" s="31"/>
    </row>
    <row r="924" spans="1:5" ht="12.75">
      <c r="A924" s="31"/>
      <c r="B924" s="31"/>
      <c r="C924" s="31"/>
      <c r="D924" s="31"/>
      <c r="E924" s="31"/>
    </row>
    <row r="925" spans="1:5" ht="12.75">
      <c r="A925" s="31"/>
      <c r="B925" s="31"/>
      <c r="C925" s="31"/>
      <c r="D925" s="31"/>
      <c r="E925" s="31"/>
    </row>
    <row r="926" spans="1:5" ht="12.75">
      <c r="A926" s="31"/>
      <c r="B926" s="31"/>
      <c r="C926" s="31"/>
      <c r="D926" s="31"/>
      <c r="E926" s="31"/>
    </row>
    <row r="927" spans="1:5" ht="12.75">
      <c r="A927" s="31"/>
      <c r="B927" s="31"/>
      <c r="C927" s="31"/>
      <c r="D927" s="31"/>
      <c r="E927" s="31"/>
    </row>
    <row r="928" spans="1:5" ht="12.75">
      <c r="A928" s="31"/>
      <c r="B928" s="31"/>
      <c r="C928" s="31"/>
      <c r="D928" s="31"/>
      <c r="E928" s="31"/>
    </row>
    <row r="929" spans="1:5" ht="12.75">
      <c r="A929" s="31"/>
      <c r="B929" s="31"/>
      <c r="C929" s="31"/>
      <c r="D929" s="31"/>
      <c r="E929" s="31"/>
    </row>
    <row r="930" spans="1:5" ht="12.75">
      <c r="A930" s="31"/>
      <c r="B930" s="31"/>
      <c r="C930" s="31"/>
      <c r="D930" s="31"/>
      <c r="E930" s="31"/>
    </row>
    <row r="931" spans="1:5" ht="12.75">
      <c r="A931" s="31"/>
      <c r="B931" s="31"/>
      <c r="C931" s="31"/>
      <c r="D931" s="31"/>
      <c r="E931" s="31"/>
    </row>
    <row r="932" spans="1:5" ht="12.75">
      <c r="A932" s="31"/>
      <c r="B932" s="31"/>
      <c r="C932" s="31"/>
      <c r="D932" s="31"/>
      <c r="E932" s="31"/>
    </row>
    <row r="933" spans="1:5" ht="12.75">
      <c r="A933" s="31"/>
      <c r="B933" s="31"/>
      <c r="C933" s="31"/>
      <c r="D933" s="31"/>
      <c r="E933" s="31"/>
    </row>
    <row r="934" spans="1:5" ht="12.75">
      <c r="A934" s="31"/>
      <c r="B934" s="31"/>
      <c r="C934" s="31"/>
      <c r="D934" s="31"/>
      <c r="E934" s="31"/>
    </row>
    <row r="935" spans="1:5" ht="12.75">
      <c r="A935" s="31"/>
      <c r="B935" s="31"/>
      <c r="C935" s="31"/>
      <c r="D935" s="31"/>
      <c r="E935" s="31"/>
    </row>
    <row r="936" spans="1:5" ht="12.75">
      <c r="A936" s="31"/>
      <c r="B936" s="31"/>
      <c r="C936" s="31"/>
      <c r="D936" s="31"/>
      <c r="E936" s="31"/>
    </row>
    <row r="937" spans="1:5" ht="12.75">
      <c r="A937" s="31"/>
      <c r="B937" s="31"/>
      <c r="C937" s="31"/>
      <c r="D937" s="31"/>
      <c r="E937" s="31"/>
    </row>
    <row r="938" spans="1:5" ht="12.75">
      <c r="A938" s="31"/>
      <c r="B938" s="31"/>
      <c r="C938" s="31"/>
      <c r="D938" s="31"/>
      <c r="E938" s="31"/>
    </row>
    <row r="939" spans="1:5" ht="12.75">
      <c r="A939" s="31"/>
      <c r="B939" s="31"/>
      <c r="C939" s="31"/>
      <c r="D939" s="31"/>
      <c r="E939" s="31"/>
    </row>
    <row r="940" spans="1:5" ht="12.75">
      <c r="A940" s="31"/>
      <c r="B940" s="31"/>
      <c r="C940" s="31"/>
      <c r="D940" s="31"/>
      <c r="E940" s="31"/>
    </row>
    <row r="941" spans="1:5" ht="12.75">
      <c r="A941" s="31"/>
      <c r="B941" s="31"/>
      <c r="C941" s="31"/>
      <c r="D941" s="31"/>
      <c r="E941" s="31"/>
    </row>
    <row r="942" spans="1:5" ht="12.75">
      <c r="A942" s="31"/>
      <c r="B942" s="31"/>
      <c r="C942" s="31"/>
      <c r="D942" s="31"/>
      <c r="E942" s="31"/>
    </row>
    <row r="943" spans="1:5" ht="12.75">
      <c r="A943" s="31"/>
      <c r="B943" s="31"/>
      <c r="C943" s="31"/>
      <c r="D943" s="31"/>
      <c r="E943" s="31"/>
    </row>
    <row r="944" spans="1:5" ht="12.75">
      <c r="A944" s="31"/>
      <c r="B944" s="31"/>
      <c r="C944" s="31"/>
      <c r="D944" s="31"/>
      <c r="E944" s="31"/>
    </row>
    <row r="945" spans="1:5" ht="12.75">
      <c r="A945" s="31"/>
      <c r="B945" s="31"/>
      <c r="C945" s="31"/>
      <c r="D945" s="31"/>
      <c r="E945" s="31"/>
    </row>
    <row r="946" spans="1:5" ht="12.75">
      <c r="A946" s="31"/>
      <c r="B946" s="31"/>
      <c r="C946" s="31"/>
      <c r="D946" s="31"/>
      <c r="E946" s="31"/>
    </row>
    <row r="947" spans="1:5" ht="12.75">
      <c r="A947" s="31"/>
      <c r="B947" s="31"/>
      <c r="C947" s="31"/>
      <c r="D947" s="31"/>
      <c r="E947" s="31"/>
    </row>
    <row r="948" spans="1:5" ht="12.75">
      <c r="A948" s="31"/>
      <c r="B948" s="31"/>
      <c r="C948" s="31"/>
      <c r="D948" s="31"/>
      <c r="E948" s="31"/>
    </row>
    <row r="949" spans="1:5" ht="12.75">
      <c r="A949" s="31"/>
      <c r="B949" s="31"/>
      <c r="C949" s="31"/>
      <c r="D949" s="31"/>
      <c r="E949" s="31"/>
    </row>
    <row r="950" spans="1:5" ht="12.75">
      <c r="A950" s="31"/>
      <c r="B950" s="31"/>
      <c r="C950" s="31"/>
      <c r="D950" s="31"/>
      <c r="E950" s="31"/>
    </row>
    <row r="951" spans="1:5" ht="12.75">
      <c r="A951" s="31"/>
      <c r="B951" s="31"/>
      <c r="C951" s="31"/>
      <c r="D951" s="31"/>
      <c r="E951" s="31"/>
    </row>
    <row r="952" spans="1:5" ht="12.75">
      <c r="A952" s="31"/>
      <c r="B952" s="31"/>
      <c r="C952" s="31"/>
      <c r="D952" s="31"/>
      <c r="E952" s="31"/>
    </row>
    <row r="953" spans="1:5" ht="12.75">
      <c r="A953" s="31"/>
      <c r="B953" s="31"/>
      <c r="C953" s="31"/>
      <c r="D953" s="31"/>
      <c r="E953" s="31"/>
    </row>
    <row r="954" spans="1:5" ht="12.75">
      <c r="A954" s="31"/>
      <c r="B954" s="31"/>
      <c r="C954" s="31"/>
      <c r="D954" s="31"/>
      <c r="E954" s="31"/>
    </row>
    <row r="955" spans="1:5" ht="12.75">
      <c r="A955" s="31"/>
      <c r="B955" s="31"/>
      <c r="C955" s="31"/>
      <c r="D955" s="31"/>
      <c r="E955" s="31"/>
    </row>
    <row r="956" spans="1:5" ht="12.75">
      <c r="A956" s="31"/>
      <c r="B956" s="31"/>
      <c r="C956" s="31"/>
      <c r="D956" s="31"/>
      <c r="E956" s="31"/>
    </row>
    <row r="957" spans="1:5" ht="12.75">
      <c r="A957" s="31"/>
      <c r="B957" s="31"/>
      <c r="C957" s="31"/>
      <c r="D957" s="31"/>
      <c r="E957" s="31"/>
    </row>
    <row r="958" spans="1:5" ht="12.75">
      <c r="A958" s="31"/>
      <c r="B958" s="31"/>
      <c r="C958" s="31"/>
      <c r="D958" s="31"/>
      <c r="E958" s="31"/>
    </row>
    <row r="959" spans="1:5" ht="12.75">
      <c r="A959" s="31"/>
      <c r="B959" s="31"/>
      <c r="C959" s="31"/>
      <c r="D959" s="31"/>
      <c r="E959" s="31"/>
    </row>
    <row r="960" spans="1:5" ht="12.75">
      <c r="A960" s="31"/>
      <c r="B960" s="31"/>
      <c r="C960" s="31"/>
      <c r="D960" s="31"/>
      <c r="E960" s="31"/>
    </row>
    <row r="961" spans="1:5" ht="12.75">
      <c r="A961" s="31"/>
      <c r="B961" s="31"/>
      <c r="C961" s="31"/>
      <c r="D961" s="31"/>
      <c r="E961" s="31"/>
    </row>
    <row r="962" spans="1:5" ht="12.75">
      <c r="A962" s="31"/>
      <c r="B962" s="31"/>
      <c r="C962" s="31"/>
      <c r="D962" s="31"/>
      <c r="E962" s="31"/>
    </row>
    <row r="963" spans="1:5" ht="12.75">
      <c r="A963" s="31"/>
      <c r="B963" s="31"/>
      <c r="C963" s="31"/>
      <c r="D963" s="31"/>
      <c r="E963" s="31"/>
    </row>
    <row r="964" spans="1:5" ht="12.75">
      <c r="A964" s="31"/>
      <c r="B964" s="31"/>
      <c r="C964" s="31"/>
      <c r="D964" s="31"/>
      <c r="E964" s="31"/>
    </row>
    <row r="965" spans="1:5" ht="12.75">
      <c r="A965" s="31"/>
      <c r="B965" s="31"/>
      <c r="C965" s="31"/>
      <c r="D965" s="31"/>
      <c r="E965" s="31"/>
    </row>
    <row r="966" spans="1:5" ht="12.75">
      <c r="A966" s="31"/>
      <c r="B966" s="31"/>
      <c r="C966" s="31"/>
      <c r="D966" s="31"/>
      <c r="E966" s="31"/>
    </row>
    <row r="967" spans="1:5" ht="12.75">
      <c r="A967" s="31"/>
      <c r="B967" s="31"/>
      <c r="C967" s="31"/>
      <c r="D967" s="31"/>
      <c r="E967" s="31"/>
    </row>
    <row r="968" spans="1:5" ht="12.75">
      <c r="A968" s="31"/>
      <c r="B968" s="31"/>
      <c r="C968" s="31"/>
      <c r="D968" s="31"/>
      <c r="E968" s="31"/>
    </row>
    <row r="969" spans="1:5" ht="12.75">
      <c r="A969" s="31"/>
      <c r="B969" s="31"/>
      <c r="C969" s="31"/>
      <c r="D969" s="31"/>
      <c r="E969" s="31"/>
    </row>
    <row r="970" spans="1:5" ht="12.75">
      <c r="A970" s="31"/>
      <c r="B970" s="31"/>
      <c r="C970" s="31"/>
      <c r="D970" s="31"/>
      <c r="E970" s="31"/>
    </row>
    <row r="971" spans="1:5" ht="12.75">
      <c r="A971" s="31"/>
      <c r="B971" s="31"/>
      <c r="C971" s="31"/>
      <c r="D971" s="31"/>
      <c r="E971" s="31"/>
    </row>
    <row r="972" spans="1:5" ht="12.75">
      <c r="A972" s="31"/>
      <c r="B972" s="31"/>
      <c r="C972" s="31"/>
      <c r="D972" s="31"/>
      <c r="E972" s="31"/>
    </row>
    <row r="973" spans="1:5" ht="12.75">
      <c r="A973" s="31"/>
      <c r="B973" s="31"/>
      <c r="C973" s="31"/>
      <c r="D973" s="31"/>
      <c r="E973" s="31"/>
    </row>
    <row r="974" spans="1:5" ht="12.75">
      <c r="A974" s="31"/>
      <c r="B974" s="31"/>
      <c r="C974" s="31"/>
      <c r="D974" s="31"/>
      <c r="E974" s="31"/>
    </row>
    <row r="975" spans="1:5" ht="12.75">
      <c r="A975" s="31"/>
      <c r="B975" s="31"/>
      <c r="C975" s="31"/>
      <c r="D975" s="31"/>
      <c r="E975" s="31"/>
    </row>
    <row r="976" spans="1:5" ht="12.75">
      <c r="A976" s="31"/>
      <c r="B976" s="31"/>
      <c r="C976" s="31"/>
      <c r="D976" s="31"/>
      <c r="E976" s="31"/>
    </row>
    <row r="977" spans="1:5" ht="12.75">
      <c r="A977" s="31"/>
      <c r="B977" s="31"/>
      <c r="C977" s="31"/>
      <c r="D977" s="31"/>
      <c r="E977" s="31"/>
    </row>
    <row r="978" spans="1:5" ht="12.75">
      <c r="A978" s="31"/>
      <c r="B978" s="31"/>
      <c r="C978" s="31"/>
      <c r="D978" s="31"/>
      <c r="E978" s="31"/>
    </row>
    <row r="979" spans="1:5" ht="12.75">
      <c r="A979" s="31"/>
      <c r="B979" s="31"/>
      <c r="C979" s="31"/>
      <c r="D979" s="31"/>
      <c r="E979" s="31"/>
    </row>
    <row r="980" spans="1:5" ht="12.75">
      <c r="A980" s="31"/>
      <c r="B980" s="31"/>
      <c r="C980" s="31"/>
      <c r="D980" s="31"/>
      <c r="E980" s="31"/>
    </row>
    <row r="981" spans="1:5" ht="12.75">
      <c r="A981" s="31"/>
      <c r="B981" s="31"/>
      <c r="C981" s="31"/>
      <c r="D981" s="31"/>
      <c r="E981" s="31"/>
    </row>
    <row r="982" spans="1:5" ht="12.75">
      <c r="A982" s="31"/>
      <c r="B982" s="31"/>
      <c r="C982" s="31"/>
      <c r="D982" s="31"/>
      <c r="E982" s="31"/>
    </row>
    <row r="983" spans="1:5" ht="12.75">
      <c r="A983" s="31"/>
      <c r="B983" s="31"/>
      <c r="C983" s="31"/>
      <c r="D983" s="31"/>
      <c r="E983" s="31"/>
    </row>
    <row r="984" spans="1:5" ht="12.75">
      <c r="A984" s="31"/>
      <c r="B984" s="31"/>
      <c r="C984" s="31"/>
      <c r="D984" s="31"/>
      <c r="E984" s="31"/>
    </row>
    <row r="985" spans="1:5" ht="12.75">
      <c r="A985" s="31"/>
      <c r="B985" s="31"/>
      <c r="C985" s="31"/>
      <c r="D985" s="31"/>
      <c r="E985" s="31"/>
    </row>
    <row r="986" spans="1:5" ht="12.75">
      <c r="A986" s="31"/>
      <c r="B986" s="31"/>
      <c r="C986" s="31"/>
      <c r="D986" s="31"/>
      <c r="E986" s="31"/>
    </row>
    <row r="987" spans="1:5" ht="12.75">
      <c r="A987" s="31"/>
      <c r="B987" s="31"/>
      <c r="C987" s="31"/>
      <c r="D987" s="31"/>
      <c r="E987" s="31"/>
    </row>
    <row r="988" spans="1:5" ht="12.75">
      <c r="A988" s="31"/>
      <c r="B988" s="31"/>
      <c r="C988" s="31"/>
      <c r="D988" s="31"/>
      <c r="E988" s="31"/>
    </row>
    <row r="989" spans="1:5" ht="12.75">
      <c r="A989" s="31"/>
      <c r="B989" s="31"/>
      <c r="C989" s="31"/>
      <c r="D989" s="31"/>
      <c r="E989" s="31"/>
    </row>
    <row r="990" spans="1:5" ht="12.75">
      <c r="A990" s="31"/>
      <c r="B990" s="31"/>
      <c r="C990" s="31"/>
      <c r="D990" s="31"/>
      <c r="E990" s="31"/>
    </row>
    <row r="991" spans="1:5" ht="12.75">
      <c r="A991" s="31"/>
      <c r="B991" s="31"/>
      <c r="C991" s="31"/>
      <c r="D991" s="31"/>
      <c r="E991" s="31"/>
    </row>
    <row r="992" spans="1:5" ht="12.75">
      <c r="A992" s="31"/>
      <c r="B992" s="31"/>
      <c r="C992" s="31"/>
      <c r="D992" s="31"/>
      <c r="E992" s="31"/>
    </row>
    <row r="993" spans="1:5" ht="12.75">
      <c r="A993" s="31"/>
      <c r="B993" s="31"/>
      <c r="C993" s="31"/>
      <c r="D993" s="31"/>
      <c r="E993" s="31"/>
    </row>
    <row r="994" spans="1:5" ht="12.75">
      <c r="A994" s="31"/>
      <c r="B994" s="31"/>
      <c r="C994" s="31"/>
      <c r="D994" s="31"/>
      <c r="E994" s="31"/>
    </row>
    <row r="995" spans="1:5" ht="12.75">
      <c r="A995" s="31"/>
      <c r="B995" s="31"/>
      <c r="C995" s="31"/>
      <c r="D995" s="31"/>
      <c r="E995" s="31"/>
    </row>
    <row r="996" spans="1:5" ht="12.75">
      <c r="A996" s="31"/>
      <c r="B996" s="31"/>
      <c r="C996" s="31"/>
      <c r="D996" s="31"/>
      <c r="E996" s="31"/>
    </row>
    <row r="997" spans="1:5" ht="12.75">
      <c r="A997" s="31"/>
      <c r="B997" s="31"/>
      <c r="C997" s="31"/>
      <c r="D997" s="31"/>
      <c r="E997" s="31"/>
    </row>
    <row r="998" spans="1:5" ht="12.75">
      <c r="A998" s="31"/>
      <c r="B998" s="31"/>
      <c r="C998" s="31"/>
      <c r="D998" s="31"/>
      <c r="E998" s="31"/>
    </row>
    <row r="999" spans="1:5" ht="12.75">
      <c r="A999" s="31"/>
      <c r="B999" s="31"/>
      <c r="C999" s="31"/>
      <c r="D999" s="31"/>
      <c r="E999" s="31"/>
    </row>
    <row r="1000" spans="1:5" ht="12.75">
      <c r="A1000" s="31"/>
      <c r="B1000" s="31"/>
      <c r="C1000" s="31"/>
      <c r="D1000" s="31"/>
      <c r="E1000" s="31"/>
    </row>
    <row r="1001" spans="1:5" ht="12.75">
      <c r="A1001" s="31"/>
      <c r="B1001" s="31"/>
      <c r="C1001" s="31"/>
      <c r="D1001" s="31"/>
      <c r="E1001" s="31"/>
    </row>
    <row r="1002" spans="1:5" ht="12.75">
      <c r="A1002" s="31"/>
      <c r="B1002" s="31"/>
      <c r="C1002" s="31"/>
      <c r="D1002" s="31"/>
      <c r="E1002" s="31"/>
    </row>
    <row r="1003" spans="1:5" ht="12.75">
      <c r="A1003" s="31"/>
      <c r="B1003" s="31"/>
      <c r="C1003" s="31"/>
      <c r="D1003" s="31"/>
      <c r="E1003" s="31"/>
    </row>
    <row r="1004" spans="1:5" ht="12.75">
      <c r="A1004" s="31"/>
      <c r="B1004" s="31"/>
      <c r="C1004" s="31"/>
      <c r="D1004" s="31"/>
      <c r="E1004" s="31"/>
    </row>
    <row r="1005" spans="1:5" ht="12.75">
      <c r="A1005" s="31"/>
      <c r="B1005" s="31"/>
      <c r="C1005" s="31"/>
      <c r="D1005" s="31"/>
      <c r="E1005" s="31"/>
    </row>
    <row r="1006" spans="1:5" ht="12.75">
      <c r="A1006" s="31"/>
      <c r="B1006" s="31"/>
      <c r="C1006" s="31"/>
      <c r="D1006" s="31"/>
      <c r="E1006" s="31"/>
    </row>
    <row r="1007" spans="1:5" ht="12.75">
      <c r="A1007" s="31"/>
      <c r="B1007" s="31"/>
      <c r="C1007" s="31"/>
      <c r="D1007" s="31"/>
      <c r="E1007" s="31"/>
    </row>
    <row r="1008" spans="1:5" ht="12.75">
      <c r="A1008" s="31"/>
      <c r="B1008" s="31"/>
      <c r="C1008" s="31"/>
      <c r="D1008" s="31"/>
      <c r="E1008" s="31"/>
    </row>
    <row r="1009" spans="1:5" ht="12.75">
      <c r="A1009" s="31"/>
      <c r="B1009" s="31"/>
      <c r="C1009" s="31"/>
      <c r="D1009" s="31"/>
      <c r="E1009" s="31"/>
    </row>
    <row r="1010" spans="1:5" ht="12.75">
      <c r="A1010" s="31"/>
      <c r="B1010" s="31"/>
      <c r="C1010" s="31"/>
      <c r="D1010" s="31"/>
      <c r="E1010" s="31"/>
    </row>
    <row r="1011" spans="1:5" ht="12.75">
      <c r="A1011" s="31"/>
      <c r="B1011" s="31"/>
      <c r="C1011" s="31"/>
      <c r="D1011" s="31"/>
      <c r="E1011" s="31"/>
    </row>
    <row r="1012" spans="1:5" ht="12.75">
      <c r="A1012" s="31"/>
      <c r="B1012" s="31"/>
      <c r="C1012" s="31"/>
      <c r="D1012" s="31"/>
      <c r="E1012" s="31"/>
    </row>
    <row r="1013" spans="1:5" ht="12.75">
      <c r="A1013" s="31"/>
      <c r="B1013" s="31"/>
      <c r="C1013" s="31"/>
      <c r="D1013" s="31"/>
      <c r="E1013" s="31"/>
    </row>
    <row r="1014" spans="1:5" ht="12.75">
      <c r="A1014" s="31"/>
      <c r="B1014" s="31"/>
      <c r="C1014" s="31"/>
      <c r="D1014" s="31"/>
      <c r="E1014" s="31"/>
    </row>
    <row r="1015" spans="1:5" ht="12.75">
      <c r="A1015" s="31"/>
      <c r="B1015" s="31"/>
      <c r="C1015" s="31"/>
      <c r="D1015" s="31"/>
      <c r="E1015" s="31"/>
    </row>
    <row r="1016" spans="1:5" ht="12.75">
      <c r="A1016" s="31"/>
      <c r="B1016" s="31"/>
      <c r="C1016" s="31"/>
      <c r="D1016" s="31"/>
      <c r="E1016" s="31"/>
    </row>
    <row r="1017" spans="1:5" ht="12.75">
      <c r="A1017" s="31"/>
      <c r="B1017" s="31"/>
      <c r="C1017" s="31"/>
      <c r="D1017" s="31"/>
      <c r="E1017" s="31"/>
    </row>
    <row r="1018" spans="1:5" ht="12.75">
      <c r="A1018" s="31"/>
      <c r="B1018" s="31"/>
      <c r="C1018" s="31"/>
      <c r="D1018" s="31"/>
      <c r="E1018" s="31"/>
    </row>
    <row r="1019" spans="1:5" ht="12.75">
      <c r="A1019" s="31"/>
      <c r="B1019" s="31"/>
      <c r="C1019" s="31"/>
      <c r="D1019" s="31"/>
      <c r="E1019" s="31"/>
    </row>
    <row r="1020" spans="1:5" ht="12.75">
      <c r="A1020" s="31"/>
      <c r="B1020" s="31"/>
      <c r="C1020" s="31"/>
      <c r="D1020" s="31"/>
      <c r="E1020" s="31"/>
    </row>
    <row r="1021" spans="1:5" ht="12.75">
      <c r="A1021" s="31"/>
      <c r="B1021" s="31"/>
      <c r="C1021" s="31"/>
      <c r="D1021" s="31"/>
      <c r="E1021" s="31"/>
    </row>
    <row r="1022" spans="1:5" ht="12.75">
      <c r="A1022" s="31"/>
      <c r="B1022" s="31"/>
      <c r="C1022" s="31"/>
      <c r="D1022" s="31"/>
      <c r="E1022" s="31"/>
    </row>
    <row r="1023" spans="1:5" ht="12.75">
      <c r="A1023" s="31"/>
      <c r="B1023" s="31"/>
      <c r="C1023" s="31"/>
      <c r="D1023" s="31"/>
      <c r="E1023" s="31"/>
    </row>
    <row r="1024" spans="1:5" ht="12.75">
      <c r="A1024" s="31"/>
      <c r="B1024" s="31"/>
      <c r="C1024" s="31"/>
      <c r="D1024" s="31"/>
      <c r="E1024" s="31"/>
    </row>
    <row r="1025" spans="1:5" ht="12.75">
      <c r="A1025" s="31"/>
      <c r="B1025" s="31"/>
      <c r="C1025" s="31"/>
      <c r="D1025" s="31"/>
      <c r="E1025" s="31"/>
    </row>
    <row r="1026" spans="1:5" ht="12.75">
      <c r="A1026" s="31"/>
      <c r="B1026" s="31"/>
      <c r="C1026" s="31"/>
      <c r="D1026" s="31"/>
      <c r="E1026" s="31"/>
    </row>
    <row r="1027" spans="1:5" ht="12.75">
      <c r="A1027" s="31"/>
      <c r="B1027" s="31"/>
      <c r="C1027" s="31"/>
      <c r="D1027" s="31"/>
      <c r="E1027" s="31"/>
    </row>
    <row r="1028" spans="1:5" ht="12.75">
      <c r="A1028" s="31"/>
      <c r="B1028" s="31"/>
      <c r="C1028" s="31"/>
      <c r="D1028" s="31"/>
      <c r="E1028" s="31"/>
    </row>
    <row r="1029" spans="1:5" ht="12.75">
      <c r="A1029" s="31"/>
      <c r="B1029" s="31"/>
      <c r="C1029" s="31"/>
      <c r="D1029" s="31"/>
      <c r="E1029" s="31"/>
    </row>
    <row r="1030" spans="1:5" ht="12.75">
      <c r="A1030" s="31"/>
      <c r="B1030" s="31"/>
      <c r="C1030" s="31"/>
      <c r="D1030" s="31"/>
      <c r="E1030" s="31"/>
    </row>
    <row r="1031" spans="1:5" ht="12.75">
      <c r="A1031" s="31"/>
      <c r="B1031" s="31"/>
      <c r="C1031" s="31"/>
      <c r="D1031" s="31"/>
      <c r="E1031" s="31"/>
    </row>
    <row r="1032" spans="1:5" ht="12.75">
      <c r="A1032" s="31"/>
      <c r="B1032" s="31"/>
      <c r="C1032" s="31"/>
      <c r="D1032" s="31"/>
      <c r="E1032" s="31"/>
    </row>
    <row r="1033" spans="1:5" ht="12.75">
      <c r="A1033" s="31"/>
      <c r="B1033" s="31"/>
      <c r="C1033" s="31"/>
      <c r="D1033" s="31"/>
      <c r="E1033" s="31"/>
    </row>
    <row r="1034" spans="1:5" ht="12.75">
      <c r="A1034" s="31"/>
      <c r="B1034" s="31"/>
      <c r="C1034" s="31"/>
      <c r="D1034" s="31"/>
      <c r="E1034" s="31"/>
    </row>
    <row r="1035" spans="1:5" ht="12.75">
      <c r="A1035" s="31"/>
      <c r="B1035" s="31"/>
      <c r="C1035" s="31"/>
      <c r="D1035" s="31"/>
      <c r="E1035" s="31"/>
    </row>
    <row r="1036" spans="1:5" ht="12.75">
      <c r="A1036" s="31"/>
      <c r="B1036" s="31"/>
      <c r="C1036" s="31"/>
      <c r="D1036" s="31"/>
      <c r="E1036" s="31"/>
    </row>
    <row r="1037" spans="1:5" ht="12.75">
      <c r="A1037" s="31"/>
      <c r="B1037" s="31"/>
      <c r="C1037" s="31"/>
      <c r="D1037" s="31"/>
      <c r="E1037" s="31"/>
    </row>
    <row r="1038" spans="1:5" ht="12.75">
      <c r="A1038" s="31"/>
      <c r="B1038" s="31"/>
      <c r="C1038" s="31"/>
      <c r="D1038" s="31"/>
      <c r="E1038" s="31"/>
    </row>
    <row r="1039" spans="1:5" ht="12.75">
      <c r="A1039" s="31"/>
      <c r="B1039" s="31"/>
      <c r="C1039" s="31"/>
      <c r="D1039" s="31"/>
      <c r="E1039" s="31"/>
    </row>
    <row r="1040" spans="1:5" ht="12.75">
      <c r="A1040" s="31"/>
      <c r="B1040" s="31"/>
      <c r="C1040" s="31"/>
      <c r="D1040" s="31"/>
      <c r="E1040" s="31"/>
    </row>
    <row r="1041" spans="1:5" ht="12.75">
      <c r="A1041" s="31"/>
      <c r="B1041" s="31"/>
      <c r="C1041" s="31"/>
      <c r="D1041" s="31"/>
      <c r="E1041" s="31"/>
    </row>
    <row r="1042" spans="1:5" ht="12.75">
      <c r="A1042" s="31"/>
      <c r="B1042" s="31"/>
      <c r="C1042" s="31"/>
      <c r="D1042" s="31"/>
      <c r="E1042" s="31"/>
    </row>
    <row r="1043" spans="1:5" ht="12.75">
      <c r="A1043" s="31"/>
      <c r="B1043" s="31"/>
      <c r="C1043" s="31"/>
      <c r="D1043" s="31"/>
      <c r="E1043" s="31"/>
    </row>
    <row r="1044" spans="1:5" ht="12.75">
      <c r="A1044" s="31"/>
      <c r="B1044" s="31"/>
      <c r="C1044" s="31"/>
      <c r="D1044" s="31"/>
      <c r="E1044" s="31"/>
    </row>
    <row r="1045" spans="1:5" ht="12.75">
      <c r="A1045" s="31"/>
      <c r="B1045" s="31"/>
      <c r="C1045" s="31"/>
      <c r="D1045" s="31"/>
      <c r="E1045" s="31"/>
    </row>
    <row r="1046" spans="1:5" ht="12.75">
      <c r="A1046" s="31"/>
      <c r="B1046" s="31"/>
      <c r="C1046" s="31"/>
      <c r="D1046" s="31"/>
      <c r="E1046" s="31"/>
    </row>
    <row r="1047" spans="1:5" ht="12.75">
      <c r="A1047" s="31"/>
      <c r="B1047" s="31"/>
      <c r="C1047" s="31"/>
      <c r="D1047" s="31"/>
      <c r="E1047" s="31"/>
    </row>
    <row r="1048" spans="1:5" ht="12.75">
      <c r="A1048" s="31"/>
      <c r="B1048" s="31"/>
      <c r="C1048" s="31"/>
      <c r="D1048" s="31"/>
      <c r="E1048" s="31"/>
    </row>
    <row r="1049" spans="1:5" ht="12.75">
      <c r="A1049" s="31"/>
      <c r="B1049" s="31"/>
      <c r="C1049" s="31"/>
      <c r="D1049" s="31"/>
      <c r="E1049" s="31"/>
    </row>
    <row r="1050" spans="1:5" ht="12.75">
      <c r="A1050" s="31"/>
      <c r="B1050" s="31"/>
      <c r="C1050" s="31"/>
      <c r="D1050" s="31"/>
      <c r="E1050" s="31"/>
    </row>
    <row r="1051" spans="1:5" ht="12.75">
      <c r="A1051" s="31"/>
      <c r="B1051" s="31"/>
      <c r="C1051" s="31"/>
      <c r="D1051" s="31"/>
      <c r="E1051" s="31"/>
    </row>
    <row r="1052" spans="1:5" ht="12.75">
      <c r="A1052" s="31"/>
      <c r="B1052" s="31"/>
      <c r="C1052" s="31"/>
      <c r="D1052" s="31"/>
      <c r="E1052" s="31"/>
    </row>
    <row r="1053" spans="1:5" ht="12.75">
      <c r="A1053" s="31"/>
      <c r="B1053" s="31"/>
      <c r="C1053" s="31"/>
      <c r="D1053" s="31"/>
      <c r="E1053" s="31"/>
    </row>
    <row r="1054" spans="1:5" ht="12.75">
      <c r="A1054" s="31"/>
      <c r="B1054" s="31"/>
      <c r="C1054" s="31"/>
      <c r="D1054" s="31"/>
      <c r="E1054" s="31"/>
    </row>
    <row r="1055" spans="1:5" ht="12.75">
      <c r="A1055" s="31"/>
      <c r="B1055" s="31"/>
      <c r="C1055" s="31"/>
      <c r="D1055" s="31"/>
      <c r="E1055" s="31"/>
    </row>
    <row r="1056" spans="1:5" ht="12.75">
      <c r="A1056" s="31"/>
      <c r="B1056" s="31"/>
      <c r="C1056" s="31"/>
      <c r="D1056" s="31"/>
      <c r="E1056" s="31"/>
    </row>
    <row r="1057" spans="1:5" ht="12.75">
      <c r="A1057" s="31"/>
      <c r="B1057" s="31"/>
      <c r="C1057" s="31"/>
      <c r="D1057" s="31"/>
      <c r="E1057" s="31"/>
    </row>
    <row r="1058" spans="1:5" ht="12.75">
      <c r="A1058" s="31"/>
      <c r="B1058" s="31"/>
      <c r="C1058" s="31"/>
      <c r="D1058" s="31"/>
      <c r="E1058" s="31"/>
    </row>
    <row r="1059" spans="1:5" ht="12.75">
      <c r="A1059" s="31"/>
      <c r="B1059" s="31"/>
      <c r="C1059" s="31"/>
      <c r="D1059" s="31"/>
      <c r="E1059" s="31"/>
    </row>
    <row r="1060" spans="1:5" ht="12.75">
      <c r="A1060" s="31"/>
      <c r="B1060" s="31"/>
      <c r="C1060" s="31"/>
      <c r="D1060" s="31"/>
      <c r="E1060" s="31"/>
    </row>
    <row r="1061" spans="1:5" ht="12.75">
      <c r="A1061" s="31"/>
      <c r="B1061" s="31"/>
      <c r="C1061" s="31"/>
      <c r="D1061" s="31"/>
      <c r="E1061" s="31"/>
    </row>
    <row r="1062" spans="1:5" ht="12.75">
      <c r="A1062" s="31"/>
      <c r="B1062" s="31"/>
      <c r="C1062" s="31"/>
      <c r="D1062" s="31"/>
      <c r="E1062" s="31"/>
    </row>
    <row r="1063" spans="1:5" ht="12.75">
      <c r="A1063" s="31"/>
      <c r="B1063" s="31"/>
      <c r="C1063" s="31"/>
      <c r="D1063" s="31"/>
      <c r="E1063" s="31"/>
    </row>
    <row r="1064" spans="1:5" ht="12.75">
      <c r="A1064" s="31"/>
      <c r="B1064" s="31"/>
      <c r="C1064" s="31"/>
      <c r="D1064" s="31"/>
      <c r="E1064" s="31"/>
    </row>
    <row r="1065" spans="1:5" ht="12.75">
      <c r="A1065" s="31"/>
      <c r="B1065" s="31"/>
      <c r="C1065" s="31"/>
      <c r="D1065" s="31"/>
      <c r="E1065" s="31"/>
    </row>
    <row r="1066" spans="1:5" ht="12.75">
      <c r="A1066" s="31"/>
      <c r="B1066" s="31"/>
      <c r="C1066" s="31"/>
      <c r="D1066" s="31"/>
      <c r="E1066" s="31"/>
    </row>
    <row r="1067" spans="1:5" ht="12.75">
      <c r="A1067" s="31"/>
      <c r="B1067" s="31"/>
      <c r="C1067" s="31"/>
      <c r="D1067" s="31"/>
      <c r="E1067" s="31"/>
    </row>
    <row r="1068" spans="1:5" ht="12.75">
      <c r="A1068" s="31"/>
      <c r="B1068" s="31"/>
      <c r="C1068" s="31"/>
      <c r="D1068" s="31"/>
      <c r="E1068" s="31"/>
    </row>
    <row r="1069" spans="1:5" ht="12.75">
      <c r="A1069" s="31"/>
      <c r="B1069" s="31"/>
      <c r="C1069" s="31"/>
      <c r="D1069" s="31"/>
      <c r="E1069" s="31"/>
    </row>
    <row r="1070" spans="1:5" ht="12.75">
      <c r="A1070" s="31"/>
      <c r="B1070" s="31"/>
      <c r="C1070" s="31"/>
      <c r="D1070" s="31"/>
      <c r="E1070" s="31"/>
    </row>
    <row r="1071" spans="1:5" ht="12.75">
      <c r="A1071" s="31"/>
      <c r="B1071" s="31"/>
      <c r="C1071" s="31"/>
      <c r="D1071" s="31"/>
      <c r="E1071" s="31"/>
    </row>
    <row r="1072" spans="1:5" ht="12.75">
      <c r="A1072" s="31"/>
      <c r="B1072" s="31"/>
      <c r="C1072" s="31"/>
      <c r="D1072" s="31"/>
      <c r="E1072" s="31"/>
    </row>
    <row r="1073" spans="1:5" ht="12.75">
      <c r="A1073" s="31"/>
      <c r="B1073" s="31"/>
      <c r="C1073" s="31"/>
      <c r="D1073" s="31"/>
      <c r="E1073" s="31"/>
    </row>
    <row r="1074" spans="1:5" ht="12.75">
      <c r="A1074" s="31"/>
      <c r="B1074" s="31"/>
      <c r="C1074" s="31"/>
      <c r="D1074" s="31"/>
      <c r="E1074" s="31"/>
    </row>
    <row r="1075" spans="1:5" ht="12.75">
      <c r="A1075" s="31"/>
      <c r="B1075" s="31"/>
      <c r="C1075" s="31"/>
      <c r="D1075" s="31"/>
      <c r="E1075" s="31"/>
    </row>
    <row r="1076" spans="1:5" ht="12.75">
      <c r="A1076" s="31"/>
      <c r="B1076" s="31"/>
      <c r="C1076" s="31"/>
      <c r="D1076" s="31"/>
      <c r="E1076" s="31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WFK8</cp:lastModifiedBy>
  <cp:lastPrinted>2006-02-02T10:06:47Z</cp:lastPrinted>
  <dcterms:created xsi:type="dcterms:W3CDTF">2002-09-25T06:19:34Z</dcterms:created>
  <dcterms:modified xsi:type="dcterms:W3CDTF">2006-02-02T10:08:57Z</dcterms:modified>
  <cp:category/>
  <cp:version/>
  <cp:contentType/>
  <cp:contentStatus/>
</cp:coreProperties>
</file>